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'Debiti'!$A$1:$AB$79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<sst xmlns="http://schemas.openxmlformats.org/spreadsheetml/2006/main" count="340" uniqueCount="174">
  <si>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</si>
  <si>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</si>
  <si>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</si>
  <si>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</si>
  <si>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</si>
  <si>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</si>
  <si>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</si>
  <si>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</si>
  <si>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</si>
  <si>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</si>
  <si>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</si>
  <si>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</si>
  <si>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</si>
  <si>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</si>
  <si>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</si>
  <si>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</si>
  <si>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</si>
  <si>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</si>
  <si>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</si>
  <si>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</si>
  <si>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</si>
  <si>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</si>
  <si>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</si>
  <si>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</si>
  <si>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</si>
  <si>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</si>
  <si>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</si>
  <si>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</si>
  <si>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</si>
  <si>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</si>
  <si>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</si>
  <si>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</si>
  <si>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</si>
  <si>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</si>
  <si>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</si>
  <si>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</si>
  <si>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</si>
  <si>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</si>
  <si>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</si>
  <si>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</si>
  <si>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</si>
  <si>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</si>
  <si>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</si>
  <si>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</si>
  <si>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</si>
  <si>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</si>
  <si>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</si>
  <si>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</si>
  <si>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</si>
  <si>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</si>
  <si>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</si>
  <si>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</si>
  <si>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</si>
  <si>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</si>
  <si>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</si>
  <si>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</si>
  <si>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</si>
  <si>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</si>
  <si>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</si>
  <si>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</si>
  <si>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</si>
  <si>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</si>
  <si>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</si>
  <si>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</si>
  <si>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</si>
  <si>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</si>
  <si>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</si>
  <si>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</si>
  <si>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</si>
  <si>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</si>
  <si>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</si>
  <si>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</si>
  <si>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</si>
  <si>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</si>
  <si>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</si>
  <si>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</si>
  <si>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</si>
  <si>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</si>
  <si>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</si>
  <si>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</si>
  <si>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</si>
  <si>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</si>
  <si>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</si>
  <si>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</si>
  <si>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</si>
  <si>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</si>
  <si>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</si>
  <si>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</si>
  <si>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</si>
  <si>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</si>
  <si>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</si>
  <si>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</si>
  <si>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</si>
  <si>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</si>
  <si>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</si>
  <si>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</si>
  <si>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</si>
  <si>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</si>
  <si>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</si>
  <si>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</si>
  <si>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</si>
  <si>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</si>
  <si>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</si>
  <si>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</si>
  <si>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</si>
  <si>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</si>
  <si>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</si>
  <si>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</si>
  <si>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</si>
  <si>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</si>
  <si>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</si>
  <si>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</si>
  <si>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Frassino</t>
  </si>
  <si>
    <t>Ammontare Complessivo dei Debiti (AL NETTO DELL'IVA SPLIT PAYMENT)</t>
  </si>
  <si>
    <t>29/10/2014</t>
  </si>
  <si>
    <t>797</t>
  </si>
  <si>
    <t>21/10/2014</t>
  </si>
  <si>
    <t>FATTURA FORNITORE N. 797 DEL 21/10/2014 C.V.A.F.</t>
  </si>
  <si>
    <t>NO</t>
  </si>
  <si>
    <t/>
  </si>
  <si>
    <t>23/10/2014</t>
  </si>
  <si>
    <t>CENTRO VENDITA ASSISTENZA FOTOCOPIATRICI</t>
  </si>
  <si>
    <t>01856980048</t>
  </si>
  <si>
    <t>SERVIZIO  FINANZIARIO</t>
  </si>
  <si>
    <t>22/11/2014</t>
  </si>
  <si>
    <t>27/02/2015</t>
  </si>
  <si>
    <t>56</t>
  </si>
  <si>
    <t>22/01/2014</t>
  </si>
  <si>
    <t>FATT. N. 56 DEL 22/01/2014 PER NOLEGGIO FOTOCOPIATORE</t>
  </si>
  <si>
    <t>ZA4136567C</t>
  </si>
  <si>
    <t>*</t>
  </si>
  <si>
    <t>29/03/2015</t>
  </si>
  <si>
    <t>206</t>
  </si>
  <si>
    <t>20/03/2014</t>
  </si>
  <si>
    <t>FATT. N. 206 DEL 20/03/2014 PER NOLEGGIO FOTOCOPIATORE</t>
  </si>
  <si>
    <t>31/12/2016</t>
  </si>
  <si>
    <t>FATTPA 2_16</t>
  </si>
  <si>
    <t>30/12/2016</t>
  </si>
  <si>
    <t>NOLEGGIO FOTOCOPIATORE</t>
  </si>
  <si>
    <t>SI</t>
  </si>
  <si>
    <t>Z2D1CC997F</t>
  </si>
  <si>
    <t>28/02/2017</t>
  </si>
  <si>
    <t>25/10/2021</t>
  </si>
  <si>
    <t>2PA</t>
  </si>
  <si>
    <t>20/10/2021</t>
  </si>
  <si>
    <t>INTERVENTO IN FRASSINO DI DI SMONTAGGIO E RIPARAZIONE DI N. 4 CATENE DA NEVE, SOSTITUZIONE LEVE DI CHIUSURA, REGOLAZIONE ANELLI DI CHIUSURA E SOSTITUZIONE DI N. 1 GANCI DA TRAZIONE</t>
  </si>
  <si>
    <t>Z9433887E8</t>
  </si>
  <si>
    <t>22/10/2021</t>
  </si>
  <si>
    <t>MARTINO GABRIELE</t>
  </si>
  <si>
    <t>03758060044</t>
  </si>
  <si>
    <t>MRTGRL82E11H727</t>
  </si>
  <si>
    <t>SERVIZIO TECNICO</t>
  </si>
  <si>
    <t>20/11/2021</t>
  </si>
  <si>
    <t>TOTALI:</t>
  </si>
  <si>
    <t>1730016555</t>
  </si>
  <si>
    <t>31/03/2017</t>
  </si>
  <si>
    <t>GESTIONE IMPIANTI</t>
  </si>
  <si>
    <t>ENEL SOLE S.R.L.</t>
  </si>
  <si>
    <t>05999811002</t>
  </si>
  <si>
    <t>02322600541</t>
  </si>
  <si>
    <t>86050454</t>
  </si>
  <si>
    <t>31/05/2017</t>
  </si>
  <si>
    <t>03/06/2017</t>
  </si>
  <si>
    <t>20/04/2017</t>
  </si>
  <si>
    <t>20/07/2017</t>
  </si>
  <si>
    <t>01/07/2016</t>
  </si>
  <si>
    <t>VO/76940</t>
  </si>
  <si>
    <t>ENERGIA ELETTRICA</t>
  </si>
  <si>
    <t>622385037F</t>
  </si>
  <si>
    <t>GLOBAL POWER S.P.A.</t>
  </si>
  <si>
    <t>03443420231</t>
  </si>
  <si>
    <t>21/07/2016</t>
  </si>
  <si>
    <t>Comunicazione dello Stock del Debito Commerciale al 31 Dicembre alla Data del 31/12/2023</t>
  </si>
  <si>
    <t>Vengono visualizzate tutte le Fatture SCADUTE E NON PAGATE al 31/12/2023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</si>
</sst>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  <numFmt numFmtId="200" formatCode="&quot;Sì&quot;;&quot;Sì&quot;;&quot;No&quot;"/>
    <numFmt numFmtId="201" formatCode="&quot;Vero&quot;;&quot;Vero&quot;;&quot;Falso&quot;"/>
    <numFmt numFmtId="202" formatCode="&quot;Attivo&quot;;&quot;Attivo&quot;;&quot;Inattivo&quot;"/>
    <numFmt numFmtId="203" formatCode="[$€-2]\ #.##000_);[Red]\([$€-2]\ #.##000\)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9" applyNumberFormat="1" applyFont="1" applyBorder="1" applyAlignment="1">
      <alignment horizontal="center" vertical="center"/>
      <protection/>
    </xf>
    <xf numFmtId="0" fontId="20" fillId="0" borderId="11" xfId="49" applyNumberFormat="1" applyFont="1" applyFill="1" applyBorder="1" applyAlignment="1">
      <alignment horizontal="center" vertical="center"/>
      <protection/>
    </xf>
    <xf numFmtId="0" fontId="20" fillId="0" borderId="0" xfId="49" applyNumberFormat="1" applyFont="1" applyFill="1" applyBorder="1" applyAlignment="1">
      <alignment horizontal="center" vertical="center"/>
      <protection/>
    </xf>
    <xf numFmtId="49" fontId="20" fillId="0" borderId="0" xfId="49" applyNumberFormat="1" applyFont="1" applyFill="1" applyBorder="1" applyAlignment="1">
      <alignment horizontal="center" vertical="center"/>
      <protection/>
    </xf>
    <xf numFmtId="0" fontId="20" fillId="0" borderId="0" xfId="49" applyNumberFormat="1" applyFont="1" applyFill="1" applyBorder="1" applyAlignment="1">
      <alignment horizontal="left" vertical="center"/>
      <protection/>
    </xf>
    <xf numFmtId="4" fontId="20" fillId="0" borderId="0" xfId="49" applyNumberFormat="1" applyFont="1" applyFill="1" applyBorder="1" applyAlignment="1">
      <alignment horizontal="right" vertical="center"/>
      <protection/>
    </xf>
    <xf numFmtId="49" fontId="20" fillId="0" borderId="0" xfId="49" applyNumberFormat="1" applyFont="1" applyFill="1" applyBorder="1" applyAlignment="1" applyProtection="1">
      <alignment horizontal="center" vertical="center"/>
      <protection/>
    </xf>
    <xf numFmtId="3" fontId="20" fillId="0" borderId="0" xfId="49" applyNumberFormat="1" applyFont="1" applyFill="1" applyBorder="1" applyAlignment="1">
      <alignment horizontal="right" vertical="center"/>
      <protection/>
    </xf>
    <xf numFmtId="3" fontId="20" fillId="0" borderId="0" xfId="49" applyNumberFormat="1" applyFont="1" applyFill="1" applyBorder="1" applyAlignment="1">
      <alignment horizontal="center" vertical="center"/>
      <protection/>
    </xf>
    <xf numFmtId="3" fontId="17" fillId="0" borderId="0" xfId="49" applyNumberFormat="1" applyFont="1" applyFill="1" applyBorder="1" applyAlignment="1">
      <alignment horizontal="center" vertical="center"/>
      <protection/>
    </xf>
    <xf numFmtId="3" fontId="17" fillId="0" borderId="0" xfId="49" applyNumberFormat="1" applyFont="1" applyFill="1" applyBorder="1" applyAlignment="1">
      <alignment horizontal="right" vertical="center"/>
      <protection/>
    </xf>
    <xf numFmtId="0" fontId="17" fillId="0" borderId="0" xfId="49" applyNumberFormat="1" applyFont="1" applyFill="1" applyBorder="1" applyAlignment="1">
      <alignment horizontal="center" vertical="center"/>
      <protection/>
    </xf>
    <xf numFmtId="0" fontId="17" fillId="0" borderId="12" xfId="49" applyNumberFormat="1" applyFont="1" applyBorder="1" applyAlignment="1">
      <alignment horizontal="center" vertical="center"/>
      <protection/>
    </xf>
    <xf numFmtId="0" fontId="17" fillId="0" borderId="13" xfId="49" applyNumberFormat="1" applyFont="1" applyBorder="1" applyAlignment="1">
      <alignment horizontal="center" vertical="center"/>
      <protection/>
    </xf>
    <xf numFmtId="49" fontId="17" fillId="0" borderId="13" xfId="49" applyNumberFormat="1" applyFont="1" applyBorder="1" applyAlignment="1">
      <alignment horizontal="center" vertical="center"/>
      <protection/>
    </xf>
    <xf numFmtId="0" fontId="17" fillId="0" borderId="13" xfId="49" applyNumberFormat="1" applyFont="1" applyBorder="1" applyAlignment="1">
      <alignment horizontal="left" vertical="center"/>
      <protection/>
    </xf>
    <xf numFmtId="4" fontId="17" fillId="0" borderId="13" xfId="49" applyNumberFormat="1" applyFont="1" applyBorder="1" applyAlignment="1">
      <alignment horizontal="right" vertical="center"/>
      <protection/>
    </xf>
    <xf numFmtId="3" fontId="2" fillId="0" borderId="14" xfId="49" applyNumberFormat="1" applyFont="1" applyBorder="1" applyAlignment="1" applyProtection="1">
      <alignment horizontal="right" vertical="center"/>
      <protection locked="0"/>
    </xf>
    <xf numFmtId="0" fontId="2" fillId="0" borderId="0" xfId="49" applyNumberFormat="1" applyBorder="1" applyAlignment="1">
      <alignment horizontal="center" vertical="center"/>
      <protection/>
    </xf>
    <xf numFmtId="49" fontId="2" fillId="0" borderId="0" xfId="49" applyNumberFormat="1" applyBorder="1" applyAlignment="1">
      <alignment horizontal="center" vertical="center"/>
      <protection/>
    </xf>
    <xf numFmtId="0" fontId="2" fillId="0" borderId="0" xfId="49" applyNumberFormat="1" applyBorder="1" applyAlignment="1">
      <alignment horizontal="left" vertical="center"/>
      <protection/>
    </xf>
    <xf numFmtId="4" fontId="2" fillId="0" borderId="0" xfId="49" applyNumberFormat="1" applyBorder="1" applyAlignment="1">
      <alignment horizontal="right" vertical="center"/>
      <protection/>
    </xf>
    <xf numFmtId="49" fontId="2" fillId="0" borderId="0" xfId="49" applyNumberFormat="1" applyBorder="1" applyAlignment="1" applyProtection="1">
      <alignment horizontal="center" vertical="center"/>
      <protection locked="0"/>
    </xf>
    <xf numFmtId="3" fontId="2" fillId="0" borderId="0" xfId="49" applyNumberFormat="1" applyBorder="1" applyAlignment="1">
      <alignment horizontal="right" vertical="center"/>
      <protection/>
    </xf>
    <xf numFmtId="3" fontId="2" fillId="0" borderId="0" xfId="49" applyNumberFormat="1" applyBorder="1" applyAlignment="1">
      <alignment horizontal="center" vertical="center"/>
      <protection/>
    </xf>
    <xf numFmtId="3" fontId="2" fillId="0" borderId="0" xfId="49" applyNumberFormat="1" applyFill="1" applyBorder="1" applyAlignment="1">
      <alignment horizontal="center" vertical="center"/>
      <protection/>
    </xf>
    <xf numFmtId="0" fontId="2" fillId="0" borderId="0" xfId="49" applyNumberFormat="1" applyFill="1" applyBorder="1" applyAlignment="1">
      <alignment horizontal="center" vertical="center"/>
      <protection/>
    </xf>
    <xf numFmtId="0" fontId="21" fillId="0" borderId="0" xfId="49" applyNumberFormat="1" applyFont="1" applyBorder="1" applyAlignment="1">
      <alignment horizontal="center" vertical="center"/>
      <protection/>
    </xf>
    <xf numFmtId="49" fontId="21" fillId="0" borderId="0" xfId="49" applyNumberFormat="1" applyFont="1" applyBorder="1" applyAlignment="1">
      <alignment horizontal="center" vertical="center"/>
      <protection/>
    </xf>
    <xf numFmtId="0" fontId="21" fillId="0" borderId="0" xfId="49" applyNumberFormat="1" applyFont="1" applyBorder="1" applyAlignment="1">
      <alignment horizontal="left" vertical="center"/>
      <protection/>
    </xf>
    <xf numFmtId="4" fontId="21" fillId="0" borderId="0" xfId="49" applyNumberFormat="1" applyFont="1" applyBorder="1" applyAlignment="1">
      <alignment horizontal="right" vertical="center"/>
      <protection/>
    </xf>
    <xf numFmtId="0" fontId="21" fillId="0" borderId="0" xfId="54" applyNumberFormat="1" applyFont="1" applyFill="1" applyBorder="1" applyAlignment="1">
      <alignment horizontal="center" vertical="center" wrapText="1"/>
      <protection/>
    </xf>
    <xf numFmtId="49" fontId="21" fillId="0" borderId="0" xfId="49" applyNumberFormat="1" applyFont="1" applyBorder="1" applyAlignment="1" applyProtection="1">
      <alignment horizontal="center" vertical="center"/>
      <protection locked="0"/>
    </xf>
    <xf numFmtId="3" fontId="21" fillId="0" borderId="0" xfId="49" applyNumberFormat="1" applyFont="1" applyBorder="1" applyAlignment="1">
      <alignment horizontal="right" vertical="center"/>
      <protection/>
    </xf>
    <xf numFmtId="3" fontId="21" fillId="0" borderId="0" xfId="49" applyNumberFormat="1" applyFont="1" applyFill="1" applyBorder="1" applyAlignment="1">
      <alignment horizontal="center" vertical="center"/>
      <protection/>
    </xf>
    <xf numFmtId="3" fontId="21" fillId="0" borderId="0" xfId="49" applyNumberFormat="1" applyFont="1" applyBorder="1" applyAlignment="1">
      <alignment horizontal="center" vertical="center"/>
      <protection/>
    </xf>
    <xf numFmtId="0" fontId="21" fillId="24" borderId="14" xfId="54" applyNumberFormat="1" applyFont="1" applyFill="1" applyBorder="1" applyAlignment="1">
      <alignment horizontal="center" vertical="center"/>
      <protection/>
    </xf>
    <xf numFmtId="49" fontId="21" fillId="25" borderId="15" xfId="54" applyNumberFormat="1" applyFont="1" applyFill="1" applyBorder="1" applyAlignment="1" applyProtection="1">
      <alignment horizontal="center" vertical="center"/>
      <protection/>
    </xf>
    <xf numFmtId="49" fontId="21" fillId="24" borderId="14" xfId="54" applyNumberFormat="1" applyFont="1" applyFill="1" applyBorder="1" applyAlignment="1">
      <alignment horizontal="center" vertical="center"/>
      <protection/>
    </xf>
    <xf numFmtId="4" fontId="21" fillId="24" borderId="14" xfId="54" applyNumberFormat="1" applyFont="1" applyFill="1" applyBorder="1" applyAlignment="1">
      <alignment horizontal="center" vertical="center"/>
      <protection/>
    </xf>
    <xf numFmtId="49" fontId="21" fillId="22" borderId="14" xfId="49" applyNumberFormat="1" applyFont="1" applyFill="1" applyBorder="1" applyAlignment="1" applyProtection="1">
      <alignment horizontal="center" vertical="center"/>
      <protection/>
    </xf>
    <xf numFmtId="3" fontId="21" fillId="6" borderId="14" xfId="49" applyNumberFormat="1" applyFont="1" applyFill="1" applyBorder="1" applyAlignment="1">
      <alignment horizontal="center" vertical="center"/>
      <protection/>
    </xf>
    <xf numFmtId="49" fontId="21" fillId="0" borderId="0" xfId="54" applyNumberFormat="1" applyFont="1" applyFill="1" applyBorder="1" applyAlignment="1">
      <alignment horizontal="center" vertical="center" wrapText="1"/>
      <protection/>
    </xf>
    <xf numFmtId="0" fontId="17" fillId="0" borderId="14" xfId="49" applyNumberFormat="1" applyFont="1" applyBorder="1" applyAlignment="1">
      <alignment horizontal="center" vertical="center"/>
      <protection/>
    </xf>
    <xf numFmtId="3" fontId="21" fillId="0" borderId="0" xfId="49" applyNumberFormat="1" applyFont="1" applyBorder="1" applyAlignment="1" applyProtection="1">
      <alignment horizontal="center" vertical="center"/>
      <protection locked="0"/>
    </xf>
    <xf numFmtId="49" fontId="21" fillId="0" borderId="0" xfId="49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9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9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9" applyNumberFormat="1" applyFont="1" applyFill="1" applyBorder="1" applyAlignment="1" applyProtection="1">
      <alignment horizontal="center" vertical="center"/>
      <protection/>
    </xf>
    <xf numFmtId="3" fontId="29" fillId="6" borderId="10" xfId="49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9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9" applyNumberFormat="1" applyFont="1" applyBorder="1" applyAlignment="1" applyProtection="1">
      <alignment horizontal="center" vertical="center"/>
      <protection/>
    </xf>
    <xf numFmtId="0" fontId="20" fillId="0" borderId="11" xfId="49" applyNumberFormat="1" applyFont="1" applyFill="1" applyBorder="1" applyAlignment="1" applyProtection="1">
      <alignment horizontal="center" vertical="center"/>
      <protection/>
    </xf>
    <xf numFmtId="0" fontId="20" fillId="0" borderId="0" xfId="49" applyNumberFormat="1" applyFont="1" applyFill="1" applyBorder="1" applyAlignment="1" applyProtection="1">
      <alignment horizontal="center" vertical="center"/>
      <protection/>
    </xf>
    <xf numFmtId="0" fontId="20" fillId="0" borderId="0" xfId="49" applyNumberFormat="1" applyFont="1" applyFill="1" applyBorder="1" applyAlignment="1" applyProtection="1">
      <alignment horizontal="left" vertical="center"/>
      <protection/>
    </xf>
    <xf numFmtId="4" fontId="20" fillId="0" borderId="0" xfId="49" applyNumberFormat="1" applyFont="1" applyFill="1" applyBorder="1" applyAlignment="1" applyProtection="1">
      <alignment horizontal="right" vertical="center"/>
      <protection/>
    </xf>
    <xf numFmtId="3" fontId="20" fillId="0" borderId="0" xfId="49" applyNumberFormat="1" applyFont="1" applyFill="1" applyBorder="1" applyAlignment="1" applyProtection="1">
      <alignment horizontal="center" vertical="center"/>
      <protection/>
    </xf>
    <xf numFmtId="3" fontId="17" fillId="0" borderId="0" xfId="49" applyNumberFormat="1" applyFont="1" applyFill="1" applyBorder="1" applyAlignment="1" applyProtection="1">
      <alignment horizontal="center" vertical="center"/>
      <protection/>
    </xf>
    <xf numFmtId="0" fontId="17" fillId="0" borderId="0" xfId="49" applyNumberFormat="1" applyFont="1" applyFill="1" applyBorder="1" applyAlignment="1" applyProtection="1">
      <alignment horizontal="center" vertical="center"/>
      <protection/>
    </xf>
    <xf numFmtId="0" fontId="17" fillId="0" borderId="12" xfId="49" applyNumberFormat="1" applyFont="1" applyBorder="1" applyAlignment="1" applyProtection="1">
      <alignment horizontal="center" vertical="center"/>
      <protection/>
    </xf>
    <xf numFmtId="0" fontId="17" fillId="0" borderId="13" xfId="49" applyNumberFormat="1" applyFont="1" applyBorder="1" applyAlignment="1" applyProtection="1">
      <alignment horizontal="center" vertical="center"/>
      <protection/>
    </xf>
    <xf numFmtId="49" fontId="17" fillId="0" borderId="13" xfId="49" applyNumberFormat="1" applyFont="1" applyBorder="1" applyAlignment="1" applyProtection="1">
      <alignment horizontal="center" vertical="center"/>
      <protection/>
    </xf>
    <xf numFmtId="0" fontId="17" fillId="0" borderId="13" xfId="49" applyNumberFormat="1" applyFont="1" applyBorder="1" applyAlignment="1" applyProtection="1">
      <alignment horizontal="left" vertical="center"/>
      <protection/>
    </xf>
    <xf numFmtId="4" fontId="17" fillId="0" borderId="13" xfId="49" applyNumberFormat="1" applyFont="1" applyBorder="1" applyAlignment="1" applyProtection="1">
      <alignment horizontal="right" vertical="center"/>
      <protection/>
    </xf>
    <xf numFmtId="0" fontId="17" fillId="0" borderId="14" xfId="49" applyNumberFormat="1" applyFont="1" applyBorder="1" applyAlignment="1" applyProtection="1">
      <alignment horizontal="center" vertical="center"/>
      <protection/>
    </xf>
    <xf numFmtId="0" fontId="21" fillId="24" borderId="14" xfId="54" applyNumberFormat="1" applyFont="1" applyFill="1" applyBorder="1" applyAlignment="1" applyProtection="1">
      <alignment horizontal="center" vertical="center"/>
      <protection/>
    </xf>
    <xf numFmtId="49" fontId="21" fillId="24" borderId="14" xfId="54" applyNumberFormat="1" applyFont="1" applyFill="1" applyBorder="1" applyAlignment="1" applyProtection="1">
      <alignment horizontal="center" vertical="center"/>
      <protection/>
    </xf>
    <xf numFmtId="4" fontId="21" fillId="24" borderId="14" xfId="54" applyNumberFormat="1" applyFont="1" applyFill="1" applyBorder="1" applyAlignment="1" applyProtection="1">
      <alignment horizontal="center" vertical="center"/>
      <protection/>
    </xf>
    <xf numFmtId="0" fontId="2" fillId="0" borderId="0" xfId="49" applyNumberFormat="1" applyBorder="1" applyAlignment="1" applyProtection="1">
      <alignment horizontal="center" vertical="center"/>
      <protection/>
    </xf>
    <xf numFmtId="0" fontId="21" fillId="0" borderId="0" xfId="49" applyNumberFormat="1" applyFont="1" applyBorder="1" applyAlignment="1" applyProtection="1">
      <alignment horizontal="center" vertical="center"/>
      <protection/>
    </xf>
    <xf numFmtId="49" fontId="21" fillId="0" borderId="0" xfId="49" applyNumberFormat="1" applyFont="1" applyBorder="1" applyAlignment="1" applyProtection="1">
      <alignment horizontal="center" vertical="center"/>
      <protection/>
    </xf>
    <xf numFmtId="49" fontId="21" fillId="0" borderId="0" xfId="49" applyNumberFormat="1" applyFont="1" applyBorder="1" applyAlignment="1" applyProtection="1">
      <alignment horizontal="left" vertical="center"/>
      <protection/>
    </xf>
    <xf numFmtId="0" fontId="21" fillId="0" borderId="0" xfId="49" applyNumberFormat="1" applyFont="1" applyBorder="1" applyAlignment="1" applyProtection="1">
      <alignment horizontal="left" vertical="center"/>
      <protection/>
    </xf>
    <xf numFmtId="4" fontId="21" fillId="0" borderId="0" xfId="49" applyNumberFormat="1" applyFont="1" applyBorder="1" applyAlignment="1" applyProtection="1">
      <alignment horizontal="right" vertical="center"/>
      <protection/>
    </xf>
    <xf numFmtId="0" fontId="21" fillId="0" borderId="0" xfId="54" applyNumberFormat="1" applyFont="1" applyFill="1" applyBorder="1" applyAlignment="1" applyProtection="1">
      <alignment horizontal="center" vertical="center" wrapText="1"/>
      <protection/>
    </xf>
    <xf numFmtId="49" fontId="21" fillId="0" borderId="0" xfId="54" applyNumberFormat="1" applyFont="1" applyFill="1" applyBorder="1" applyAlignment="1" applyProtection="1">
      <alignment horizontal="center" vertical="center" wrapText="1"/>
      <protection/>
    </xf>
    <xf numFmtId="3" fontId="21" fillId="0" borderId="0" xfId="49" applyNumberFormat="1" applyFont="1" applyBorder="1" applyAlignment="1" applyProtection="1">
      <alignment horizontal="center" vertical="center"/>
      <protection/>
    </xf>
    <xf numFmtId="4" fontId="21" fillId="0" borderId="19" xfId="49" applyNumberFormat="1" applyFont="1" applyBorder="1" applyAlignment="1" applyProtection="1">
      <alignment horizontal="right" vertical="center"/>
      <protection/>
    </xf>
    <xf numFmtId="3" fontId="2" fillId="0" borderId="0" xfId="49" applyNumberFormat="1" applyBorder="1" applyAlignment="1" applyProtection="1">
      <alignment horizontal="center" vertical="center"/>
      <protection/>
    </xf>
    <xf numFmtId="4" fontId="2" fillId="0" borderId="0" xfId="49" applyNumberFormat="1" applyBorder="1" applyAlignment="1" applyProtection="1">
      <alignment horizontal="center" vertical="center"/>
      <protection/>
    </xf>
    <xf numFmtId="49" fontId="2" fillId="0" borderId="0" xfId="49" applyNumberFormat="1" applyBorder="1" applyAlignment="1" applyProtection="1">
      <alignment horizontal="center" vertical="center"/>
      <protection/>
    </xf>
    <xf numFmtId="0" fontId="2" fillId="0" borderId="0" xfId="49" applyNumberFormat="1" applyBorder="1" applyAlignment="1" applyProtection="1">
      <alignment horizontal="left" vertical="center"/>
      <protection/>
    </xf>
    <xf numFmtId="4" fontId="2" fillId="0" borderId="0" xfId="49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9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9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9" applyNumberFormat="1" applyFont="1" applyFill="1" applyBorder="1" applyAlignment="1" applyProtection="1">
      <alignment horizontal="center" vertical="center" wrapText="1"/>
      <protection/>
    </xf>
    <xf numFmtId="49" fontId="21" fillId="22" borderId="12" xfId="49" applyNumberFormat="1" applyFont="1" applyFill="1" applyBorder="1" applyAlignment="1" applyProtection="1">
      <alignment horizontal="center" vertical="center" wrapText="1"/>
      <protection/>
    </xf>
    <xf numFmtId="3" fontId="21" fillId="22" borderId="15" xfId="49" applyNumberFormat="1" applyFont="1" applyFill="1" applyBorder="1" applyAlignment="1" applyProtection="1">
      <alignment horizontal="center" vertical="center" wrapText="1"/>
      <protection/>
    </xf>
    <xf numFmtId="4" fontId="17" fillId="0" borderId="0" xfId="49" applyNumberFormat="1" applyFont="1" applyFill="1" applyBorder="1" applyAlignment="1" applyProtection="1">
      <alignment horizontal="right" vertical="center"/>
      <protection/>
    </xf>
    <xf numFmtId="4" fontId="21" fillId="6" borderId="15" xfId="49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9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9" applyNumberFormat="1" applyFont="1" applyFill="1" applyBorder="1" applyAlignment="1" applyProtection="1">
      <alignment horizontal="center" vertical="center"/>
      <protection/>
    </xf>
    <xf numFmtId="4" fontId="17" fillId="0" borderId="13" xfId="49" applyNumberFormat="1" applyFont="1" applyBorder="1" applyAlignment="1" applyProtection="1">
      <alignment horizontal="center" vertical="center"/>
      <protection/>
    </xf>
    <xf numFmtId="4" fontId="21" fillId="24" borderId="14" xfId="54" applyNumberFormat="1" applyFont="1" applyFill="1" applyBorder="1" applyAlignment="1" applyProtection="1">
      <alignment horizontal="center" vertical="center" wrapText="1"/>
      <protection/>
    </xf>
    <xf numFmtId="4" fontId="26" fillId="24" borderId="14" xfId="54" applyNumberFormat="1" applyFont="1" applyFill="1" applyBorder="1" applyAlignment="1" applyProtection="1">
      <alignment horizontal="center" vertical="center" wrapText="1"/>
      <protection/>
    </xf>
    <xf numFmtId="4" fontId="21" fillId="0" borderId="0" xfId="49" applyNumberFormat="1" applyFont="1" applyBorder="1" applyAlignment="1" applyProtection="1">
      <alignment horizontal="center" vertical="center"/>
      <protection/>
    </xf>
    <xf numFmtId="49" fontId="21" fillId="26" borderId="15" xfId="54" applyNumberFormat="1" applyFont="1" applyFill="1" applyBorder="1" applyAlignment="1" applyProtection="1">
      <alignment horizontal="center" vertical="center"/>
      <protection/>
    </xf>
    <xf numFmtId="49" fontId="21" fillId="27" borderId="15" xfId="49" applyNumberFormat="1" applyFont="1" applyFill="1" applyBorder="1" applyAlignment="1" applyProtection="1">
      <alignment horizontal="center" vertical="center" wrapText="1"/>
      <protection/>
    </xf>
    <xf numFmtId="14" fontId="2" fillId="0" borderId="21" xfId="49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0" fontId="17" fillId="0" borderId="22" xfId="49" applyNumberFormat="1" applyFont="1" applyBorder="1" applyAlignment="1" applyProtection="1">
      <alignment horizontal="center" vertical="center"/>
      <protection/>
    </xf>
    <xf numFmtId="0" fontId="17" fillId="0" borderId="20" xfId="49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9" applyNumberFormat="1" applyFont="1" applyBorder="1" applyAlignment="1" applyProtection="1">
      <alignment horizontal="left" vertical="center"/>
      <protection/>
    </xf>
    <xf numFmtId="0" fontId="31" fillId="0" borderId="0" xfId="49" applyNumberFormat="1" applyFont="1" applyBorder="1" applyAlignment="1" applyProtection="1">
      <alignment horizontal="left" vertical="center"/>
      <protection/>
    </xf>
    <xf numFmtId="49" fontId="31" fillId="0" borderId="0" xfId="49" applyNumberFormat="1" applyFont="1" applyBorder="1" applyAlignment="1" applyProtection="1">
      <alignment horizontal="left" vertical="center"/>
      <protection/>
    </xf>
    <xf numFmtId="4" fontId="31" fillId="0" borderId="0" xfId="49" applyNumberFormat="1" applyFont="1" applyBorder="1" applyAlignment="1" applyProtection="1">
      <alignment horizontal="left" vertical="center"/>
      <protection/>
    </xf>
    <xf numFmtId="0" fontId="31" fillId="0" borderId="0" xfId="49" applyNumberFormat="1" applyFont="1" applyBorder="1" applyAlignment="1" applyProtection="1">
      <alignment horizontal="left" vertical="center" indent="1"/>
      <protection/>
    </xf>
    <xf numFmtId="0" fontId="31" fillId="0" borderId="0" xfId="49" applyNumberFormat="1" applyFont="1" applyBorder="1" applyAlignment="1" applyProtection="1" quotePrefix="1">
      <alignment horizontal="left" vertical="center"/>
      <protection/>
    </xf>
    <xf numFmtId="0" fontId="17" fillId="0" borderId="23" xfId="49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9" applyNumberFormat="1" applyFont="1" applyBorder="1" applyAlignment="1" applyProtection="1">
      <alignment horizontal="center" vertical="center"/>
      <protection/>
    </xf>
    <xf numFmtId="49" fontId="17" fillId="0" borderId="0" xfId="49" applyNumberFormat="1" applyFont="1" applyBorder="1" applyAlignment="1" applyProtection="1">
      <alignment horizontal="center" vertical="center"/>
      <protection/>
    </xf>
    <xf numFmtId="0" fontId="17" fillId="0" borderId="13" xfId="49" applyNumberFormat="1" applyFont="1" applyFill="1" applyBorder="1" applyAlignment="1" applyProtection="1">
      <alignment horizontal="center" vertical="center"/>
      <protection/>
    </xf>
    <xf numFmtId="4" fontId="17" fillId="0" borderId="13" xfId="49" applyNumberFormat="1" applyFont="1" applyFill="1" applyBorder="1" applyAlignment="1" applyProtection="1">
      <alignment horizontal="right" vertical="center"/>
      <protection/>
    </xf>
    <xf numFmtId="4" fontId="17" fillId="0" borderId="13" xfId="49" applyNumberFormat="1" applyFont="1" applyFill="1" applyBorder="1" applyAlignment="1" applyProtection="1">
      <alignment horizontal="center" vertical="center"/>
      <protection/>
    </xf>
    <xf numFmtId="0" fontId="17" fillId="0" borderId="13" xfId="49" applyNumberFormat="1" applyFont="1" applyFill="1" applyBorder="1" applyAlignment="1" applyProtection="1">
      <alignment horizontal="left" vertical="center"/>
      <protection/>
    </xf>
    <xf numFmtId="0" fontId="17" fillId="0" borderId="12" xfId="49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9" applyNumberFormat="1" applyFont="1" applyBorder="1" applyAlignment="1" applyProtection="1">
      <alignment horizontal="left" vertical="center"/>
      <protection/>
    </xf>
    <xf numFmtId="4" fontId="17" fillId="0" borderId="0" xfId="49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9" applyNumberFormat="1" applyFont="1" applyFill="1" applyBorder="1" applyAlignment="1" applyProtection="1">
      <alignment horizontal="left" vertical="center" wrapText="1"/>
      <protection/>
    </xf>
    <xf numFmtId="4" fontId="17" fillId="0" borderId="0" xfId="49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9" applyNumberFormat="1" applyFont="1" applyBorder="1" applyAlignment="1" applyProtection="1">
      <alignment vertical="center"/>
      <protection/>
    </xf>
    <xf numFmtId="0" fontId="17" fillId="30" borderId="14" xfId="49" applyNumberFormat="1" applyFont="1" applyFill="1" applyBorder="1" applyAlignment="1" applyProtection="1">
      <alignment horizontal="center" vertical="center"/>
      <protection/>
    </xf>
    <xf numFmtId="0" fontId="20" fillId="0" borderId="24" xfId="49" applyNumberFormat="1" applyFont="1" applyFill="1" applyBorder="1" applyAlignment="1" applyProtection="1">
      <alignment horizontal="center" vertical="center"/>
      <protection/>
    </xf>
    <xf numFmtId="0" fontId="2" fillId="0" borderId="0" xfId="49" applyNumberFormat="1" applyBorder="1" applyAlignment="1" applyProtection="1" quotePrefix="1">
      <alignment horizontal="center" vertical="center"/>
      <protection/>
    </xf>
    <xf numFmtId="0" fontId="21" fillId="24" borderId="14" xfId="54" applyNumberFormat="1" applyFont="1" applyFill="1" applyBorder="1" applyAlignment="1" applyProtection="1">
      <alignment horizontal="center" vertical="center" wrapText="1"/>
      <protection/>
    </xf>
    <xf numFmtId="49" fontId="21" fillId="24" borderId="14" xfId="54" applyNumberFormat="1" applyFont="1" applyFill="1" applyBorder="1" applyAlignment="1" applyProtection="1">
      <alignment horizontal="center" vertical="center" wrapText="1"/>
      <protection/>
    </xf>
    <xf numFmtId="0" fontId="17" fillId="0" borderId="23" xfId="49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9" applyNumberFormat="1" applyFont="1" applyFill="1" applyBorder="1" applyAlignment="1" applyProtection="1">
      <alignment horizontal="left" vertical="center"/>
      <protection/>
    </xf>
    <xf numFmtId="0" fontId="17" fillId="0" borderId="15" xfId="49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9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9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9" applyNumberFormat="1" applyFont="1" applyBorder="1" applyAlignment="1" applyProtection="1">
      <alignment horizontal="center" vertical="center"/>
      <protection/>
    </xf>
    <xf numFmtId="0" fontId="17" fillId="0" borderId="22" xfId="49" applyNumberFormat="1" applyFont="1" applyBorder="1" applyAlignment="1" applyProtection="1">
      <alignment horizontal="left" vertical="center"/>
      <protection/>
    </xf>
    <xf numFmtId="0" fontId="17" fillId="0" borderId="12" xfId="49" applyNumberFormat="1" applyFont="1" applyBorder="1" applyAlignment="1" applyProtection="1">
      <alignment horizontal="left" vertical="center"/>
      <protection/>
    </xf>
    <xf numFmtId="4" fontId="1" fillId="28" borderId="14" xfId="0" applyNumberFormat="1" applyFont="1" applyFill="1" applyBorder="1" applyAlignment="1">
      <alignment horizontal="right" vertical="center"/>
    </xf>
    <xf numFmtId="49" fontId="21" fillId="0" borderId="0" xfId="49" applyNumberFormat="1" applyFont="1" applyBorder="1" applyAlignment="1" applyProtection="1" quotePrefix="1">
      <alignment horizontal="left" vertical="center"/>
      <protection/>
    </xf>
    <xf numFmtId="0" fontId="21" fillId="0" borderId="0" xfId="49" applyNumberFormat="1" applyFont="1" applyBorder="1" applyAlignment="1" applyProtection="1" quotePrefix="1">
      <alignment horizontal="center" vertical="center"/>
      <protection/>
    </xf>
    <xf numFmtId="0" fontId="21" fillId="0" borderId="0" xfId="49" applyNumberFormat="1" applyFont="1" applyFill="1" applyBorder="1" applyAlignment="1" applyProtection="1">
      <alignment horizontal="left" vertical="center"/>
      <protection/>
    </xf>
    <xf numFmtId="4" fontId="21" fillId="0" borderId="0" xfId="49" applyNumberFormat="1" applyFont="1" applyFill="1" applyBorder="1" applyAlignment="1" applyProtection="1">
      <alignment horizontal="right" vertical="center"/>
      <protection/>
    </xf>
    <xf numFmtId="0" fontId="37" fillId="0" borderId="0" xfId="49" applyNumberFormat="1" applyFont="1" applyFill="1" applyBorder="1" applyAlignment="1" applyProtection="1">
      <alignment horizontal="left" vertical="center"/>
      <protection/>
    </xf>
    <xf numFmtId="4" fontId="37" fillId="0" borderId="0" xfId="49" applyNumberFormat="1" applyFont="1" applyFill="1" applyBorder="1" applyAlignment="1" applyProtection="1">
      <alignment vertical="center"/>
      <protection/>
    </xf>
    <xf numFmtId="4" fontId="37" fillId="0" borderId="0" xfId="49" applyNumberFormat="1" applyFont="1" applyBorder="1" applyAlignment="1" applyProtection="1">
      <alignment horizontal="right" vertical="center"/>
      <protection/>
    </xf>
    <xf numFmtId="0" fontId="21" fillId="0" borderId="0" xfId="49" applyFont="1" applyAlignment="1">
      <alignment horizontal="center" vertical="center"/>
      <protection/>
    </xf>
    <xf numFmtId="49" fontId="21" fillId="0" borderId="0" xfId="49" applyNumberFormat="1" applyFont="1" applyAlignment="1">
      <alignment horizontal="center" vertical="center"/>
      <protection/>
    </xf>
    <xf numFmtId="49" fontId="21" fillId="0" borderId="0" xfId="49" applyNumberFormat="1" applyFont="1" applyAlignment="1" quotePrefix="1">
      <alignment horizontal="left" vertical="center"/>
      <protection/>
    </xf>
    <xf numFmtId="0" fontId="21" fillId="0" borderId="0" xfId="49" applyFont="1" applyAlignment="1">
      <alignment horizontal="left" vertical="center"/>
      <protection/>
    </xf>
    <xf numFmtId="4" fontId="21" fillId="0" borderId="0" xfId="49" applyNumberFormat="1" applyFont="1" applyAlignment="1">
      <alignment horizontal="right" vertical="center"/>
      <protection/>
    </xf>
    <xf numFmtId="4" fontId="21" fillId="0" borderId="0" xfId="49" applyNumberFormat="1" applyFont="1" applyAlignment="1">
      <alignment horizontal="center" vertical="center"/>
      <protection/>
    </xf>
    <xf numFmtId="0" fontId="21" fillId="0" borderId="0" xfId="49" applyFont="1" applyAlignment="1" quotePrefix="1">
      <alignment horizontal="center" vertical="center"/>
      <protection/>
    </xf>
    <xf numFmtId="0" fontId="21" fillId="0" borderId="0" xfId="54" applyFont="1" applyAlignment="1">
      <alignment horizontal="center" vertical="center" wrapText="1"/>
      <protection/>
    </xf>
    <xf numFmtId="49" fontId="21" fillId="0" borderId="0" xfId="54" applyNumberFormat="1" applyFont="1" applyAlignment="1">
      <alignment horizontal="center" vertical="center" wrapText="1"/>
      <protection/>
    </xf>
    <xf numFmtId="0" fontId="2" fillId="0" borderId="0" xfId="49" applyAlignment="1">
      <alignment horizontal="center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9" applyNumberFormat="1" applyFont="1" applyBorder="1" applyAlignment="1">
      <alignment horizontal="center" vertical="center"/>
      <protection/>
    </xf>
    <xf numFmtId="0" fontId="17" fillId="0" borderId="20" xfId="49" applyNumberFormat="1" applyFont="1" applyBorder="1" applyAlignment="1">
      <alignment horizontal="center" vertical="center"/>
      <protection/>
    </xf>
    <xf numFmtId="14" fontId="2" fillId="0" borderId="22" xfId="49" applyNumberFormat="1" applyFont="1" applyBorder="1" applyAlignment="1" applyProtection="1">
      <alignment horizontal="center" vertical="center"/>
      <protection/>
    </xf>
    <xf numFmtId="0" fontId="2" fillId="0" borderId="20" xfId="49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1" xfId="49" applyNumberFormat="1" applyFont="1" applyBorder="1" applyAlignment="1">
      <alignment horizontal="center" vertical="center"/>
      <protection/>
    </xf>
    <xf numFmtId="0" fontId="17" fillId="0" borderId="22" xfId="49" applyNumberFormat="1" applyFont="1" applyBorder="1" applyAlignment="1" applyProtection="1">
      <alignment horizontal="center" vertical="center"/>
      <protection/>
    </xf>
    <xf numFmtId="0" fontId="2" fillId="0" borderId="20" xfId="49" applyBorder="1" applyAlignment="1">
      <alignment vertical="center"/>
      <protection/>
    </xf>
    <xf numFmtId="0" fontId="2" fillId="0" borderId="21" xfId="49" applyBorder="1" applyAlignment="1">
      <alignment vertical="center"/>
      <protection/>
    </xf>
    <xf numFmtId="0" fontId="20" fillId="17" borderId="22" xfId="49" applyNumberFormat="1" applyFont="1" applyFill="1" applyBorder="1" applyAlignment="1">
      <alignment horizontal="center" vertical="center"/>
      <protection/>
    </xf>
    <xf numFmtId="0" fontId="2" fillId="0" borderId="21" xfId="49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9" applyNumberFormat="1" applyFont="1" applyBorder="1" applyAlignment="1" applyProtection="1">
      <alignment horizontal="center" vertical="center"/>
      <protection/>
    </xf>
    <xf numFmtId="0" fontId="2" fillId="0" borderId="0" xfId="49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6" fillId="0" borderId="11" xfId="49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17" fillId="0" borderId="20" xfId="49" applyNumberFormat="1" applyFont="1" applyBorder="1" applyAlignment="1" applyProtection="1">
      <alignment horizontal="center" vertical="center"/>
      <protection/>
    </xf>
    <xf numFmtId="0" fontId="17" fillId="0" borderId="21" xfId="49" applyNumberFormat="1" applyFont="1" applyBorder="1" applyAlignment="1" applyProtection="1">
      <alignment horizontal="center" vertical="center"/>
      <protection/>
    </xf>
    <xf numFmtId="0" fontId="2" fillId="0" borderId="20" xfId="49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9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9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9" applyNumberFormat="1" applyFont="1" applyBorder="1" applyAlignment="1" applyProtection="1">
      <alignment horizontal="center" vertical="center" wrapText="1"/>
      <protection/>
    </xf>
    <xf numFmtId="0" fontId="17" fillId="0" borderId="29" xfId="49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9" applyNumberFormat="1" applyFont="1" applyBorder="1" applyAlignment="1" applyProtection="1">
      <alignment horizontal="left" vertical="center" wrapText="1"/>
      <protection/>
    </xf>
    <xf numFmtId="0" fontId="31" fillId="0" borderId="0" xfId="49" applyNumberFormat="1" applyFont="1" applyBorder="1" applyAlignment="1" applyProtection="1">
      <alignment horizontal="left" vertical="center" wrapText="1"/>
      <protection/>
    </xf>
    <xf numFmtId="49" fontId="31" fillId="0" borderId="11" xfId="49" applyNumberFormat="1" applyFont="1" applyBorder="1" applyAlignment="1" applyProtection="1" quotePrefix="1">
      <alignment horizontal="left" vertical="center" wrapText="1"/>
      <protection/>
    </xf>
    <xf numFmtId="49" fontId="31" fillId="0" borderId="0" xfId="49" applyNumberFormat="1" applyFont="1" applyBorder="1" applyAlignment="1" applyProtection="1">
      <alignment horizontal="left" vertical="center" wrapText="1"/>
      <protection/>
    </xf>
    <xf numFmtId="0" fontId="17" fillId="32" borderId="22" xfId="49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9" applyNumberFormat="1" applyFont="1" applyFill="1" applyBorder="1" applyAlignment="1" applyProtection="1">
      <alignment horizontal="center" vertical="center"/>
      <protection/>
    </xf>
    <xf numFmtId="0" fontId="2" fillId="30" borderId="21" xfId="49" applyNumberFormat="1" applyFont="1" applyFill="1" applyBorder="1" applyAlignment="1" applyProtection="1">
      <alignment horizontal="center" vertical="center"/>
      <protection/>
    </xf>
    <xf numFmtId="0" fontId="2" fillId="0" borderId="0" xfId="49" applyNumberFormat="1" applyFont="1" applyFill="1" applyBorder="1" applyAlignment="1" applyProtection="1">
      <alignment horizontal="center" vertical="center"/>
      <protection/>
    </xf>
    <xf numFmtId="0" fontId="30" fillId="0" borderId="0" xfId="49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9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9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9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9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9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9" applyNumberFormat="1" applyFont="1" applyBorder="1" applyAlignment="1" applyProtection="1" quotePrefix="1">
      <alignment horizontal="left" vertical="center"/>
      <protection/>
    </xf>
    <xf numFmtId="0" fontId="31" fillId="0" borderId="0" xfId="49" applyNumberFormat="1" applyFont="1" applyBorder="1" applyAlignment="1" applyProtection="1">
      <alignment horizontal="left" vertical="top" wrapText="1"/>
      <protection/>
    </xf>
    <xf numFmtId="0" fontId="31" fillId="0" borderId="0" xfId="49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31" borderId="20" xfId="49" applyNumberFormat="1" applyFont="1" applyFill="1" applyBorder="1" applyAlignment="1" applyProtection="1">
      <alignment horizontal="left" vertical="center"/>
      <protection/>
    </xf>
    <xf numFmtId="0" fontId="17" fillId="31" borderId="21" xfId="49" applyNumberFormat="1" applyFont="1" applyFill="1" applyBorder="1" applyAlignment="1" applyProtection="1">
      <alignment horizontal="left" vertical="center"/>
      <protection/>
    </xf>
    <xf numFmtId="0" fontId="17" fillId="31" borderId="13" xfId="49" applyNumberFormat="1" applyFont="1" applyFill="1" applyBorder="1" applyAlignment="1" applyProtection="1">
      <alignment horizontal="left" vertical="center"/>
      <protection/>
    </xf>
    <xf numFmtId="0" fontId="17" fillId="31" borderId="23" xfId="49" applyNumberFormat="1" applyFont="1" applyFill="1" applyBorder="1" applyAlignment="1" applyProtection="1">
      <alignment horizontal="left" vertical="center"/>
      <protection/>
    </xf>
    <xf numFmtId="0" fontId="2" fillId="31" borderId="22" xfId="49" applyNumberFormat="1" applyFont="1" applyFill="1" applyBorder="1" applyAlignment="1" applyProtection="1">
      <alignment horizontal="left" vertical="center"/>
      <protection/>
    </xf>
    <xf numFmtId="0" fontId="2" fillId="31" borderId="20" xfId="49" applyNumberFormat="1" applyFont="1" applyFill="1" applyBorder="1" applyAlignment="1" applyProtection="1">
      <alignment horizontal="left" vertical="center"/>
      <protection/>
    </xf>
    <xf numFmtId="0" fontId="2" fillId="31" borderId="21" xfId="49" applyNumberFormat="1" applyFont="1" applyFill="1" applyBorder="1" applyAlignment="1" applyProtection="1">
      <alignment horizontal="left" vertical="center"/>
      <protection/>
    </xf>
    <xf numFmtId="0" fontId="17" fillId="0" borderId="20" xfId="49" applyNumberFormat="1" applyFont="1" applyBorder="1" applyAlignment="1" applyProtection="1">
      <alignment horizontal="left" vertical="center"/>
      <protection/>
    </xf>
    <xf numFmtId="0" fontId="17" fillId="0" borderId="21" xfId="49" applyNumberFormat="1" applyFont="1" applyBorder="1" applyAlignment="1" applyProtection="1">
      <alignment horizontal="left" vertical="center"/>
      <protection/>
    </xf>
    <xf numFmtId="0" fontId="17" fillId="33" borderId="14" xfId="49" applyNumberFormat="1" applyFont="1" applyFill="1" applyBorder="1" applyAlignment="1" applyProtection="1">
      <alignment horizontal="center" vertical="center"/>
      <protection/>
    </xf>
    <xf numFmtId="0" fontId="17" fillId="33" borderId="26" xfId="49" applyNumberFormat="1" applyFont="1" applyFill="1" applyBorder="1" applyAlignment="1" applyProtection="1">
      <alignment horizontal="center" vertical="center"/>
      <protection/>
    </xf>
    <xf numFmtId="4" fontId="17" fillId="6" borderId="12" xfId="49" applyNumberFormat="1" applyFont="1" applyFill="1" applyBorder="1" applyAlignment="1" applyProtection="1">
      <alignment horizontal="left" vertical="center" wrapText="1"/>
      <protection/>
    </xf>
    <xf numFmtId="4" fontId="17" fillId="6" borderId="13" xfId="49" applyNumberFormat="1" applyFont="1" applyFill="1" applyBorder="1" applyAlignment="1" applyProtection="1">
      <alignment horizontal="left" vertical="center" wrapText="1"/>
      <protection/>
    </xf>
    <xf numFmtId="4" fontId="17" fillId="6" borderId="23" xfId="49" applyNumberFormat="1" applyFont="1" applyFill="1" applyBorder="1" applyAlignment="1" applyProtection="1">
      <alignment horizontal="left" vertical="center" wrapText="1"/>
      <protection/>
    </xf>
    <xf numFmtId="0" fontId="17" fillId="0" borderId="19" xfId="49" applyNumberFormat="1" applyFont="1" applyBorder="1" applyAlignment="1" applyProtection="1">
      <alignment horizontal="left" vertical="center"/>
      <protection/>
    </xf>
    <xf numFmtId="0" fontId="17" fillId="0" borderId="27" xfId="49" applyNumberFormat="1" applyFont="1" applyBorder="1" applyAlignment="1" applyProtection="1">
      <alignment horizontal="left" vertical="center"/>
      <protection/>
    </xf>
    <xf numFmtId="0" fontId="17" fillId="29" borderId="20" xfId="49" applyNumberFormat="1" applyFont="1" applyFill="1" applyBorder="1" applyAlignment="1" applyProtection="1">
      <alignment horizontal="left" vertical="center"/>
      <protection/>
    </xf>
    <xf numFmtId="0" fontId="17" fillId="29" borderId="21" xfId="49" applyNumberFormat="1" applyFont="1" applyFill="1" applyBorder="1" applyAlignment="1" applyProtection="1">
      <alignment horizontal="left" vertical="center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Migliaia [0] 2 2" xfId="47"/>
    <cellStyle name="Neutrale" xfId="48"/>
    <cellStyle name="Normale 2" xfId="49"/>
    <cellStyle name="Normale 2 2" xfId="50"/>
    <cellStyle name="Normale 3" xfId="51"/>
    <cellStyle name="Normale 4" xfId="52"/>
    <cellStyle name="Normale 5" xfId="53"/>
    <cellStyle name="Normale_Foglio1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26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8"/>
    </row>
    <row r="2" spans="1:12" s="62" customFormat="1" ht="22.5" customHeight="1">
      <c r="A2" s="229" t="s">
        <v>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1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41" t="s">
        <v>12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42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32" t="s">
        <v>55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42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34" t="s">
        <v>13</v>
      </c>
      <c r="AB4" s="235"/>
      <c r="AC4" s="235"/>
      <c r="AD4" s="235"/>
      <c r="AE4" s="235"/>
      <c r="AF4" s="235"/>
      <c r="AG4" s="236"/>
      <c r="AH4" s="32">
        <v>30</v>
      </c>
    </row>
    <row r="5" spans="1:34" s="15" customFormat="1" ht="22.5" customHeight="1">
      <c r="A5" s="232" t="s">
        <v>14</v>
      </c>
      <c r="B5" s="233"/>
      <c r="C5" s="237"/>
      <c r="D5" s="232" t="s">
        <v>15</v>
      </c>
      <c r="E5" s="233"/>
      <c r="F5" s="233"/>
      <c r="G5" s="233"/>
      <c r="H5" s="237"/>
      <c r="I5" s="232" t="s">
        <v>16</v>
      </c>
      <c r="J5" s="233"/>
      <c r="K5" s="237"/>
      <c r="L5" s="232" t="s">
        <v>1</v>
      </c>
      <c r="M5" s="233"/>
      <c r="N5" s="233"/>
      <c r="O5" s="232" t="s">
        <v>17</v>
      </c>
      <c r="P5" s="237"/>
      <c r="Q5" s="232" t="s">
        <v>18</v>
      </c>
      <c r="R5" s="233"/>
      <c r="S5" s="233"/>
      <c r="T5" s="237"/>
      <c r="U5" s="232" t="s">
        <v>19</v>
      </c>
      <c r="V5" s="233"/>
      <c r="W5" s="233"/>
      <c r="X5" s="58" t="s">
        <v>47</v>
      </c>
      <c r="Y5" s="232" t="s">
        <v>20</v>
      </c>
      <c r="Z5" s="237"/>
      <c r="AA5" s="238" t="s">
        <v>41</v>
      </c>
      <c r="AB5" s="239"/>
      <c r="AC5" s="239"/>
      <c r="AD5" s="239"/>
      <c r="AE5" s="239"/>
      <c r="AF5" s="239"/>
      <c r="AG5" s="239"/>
      <c r="AH5" s="24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O5:P5"/>
    <mergeCell ref="Q5:T5"/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26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6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29" t="s">
        <v>54</v>
      </c>
      <c r="B3" s="230"/>
      <c r="C3" s="230"/>
      <c r="D3" s="230"/>
      <c r="E3" s="230"/>
      <c r="F3" s="230"/>
      <c r="G3" s="230"/>
      <c r="H3" s="230"/>
      <c r="I3" s="230"/>
      <c r="J3" s="230"/>
      <c r="K3" s="245"/>
      <c r="L3" s="245"/>
      <c r="M3" s="245"/>
      <c r="N3" s="245"/>
      <c r="O3" s="245"/>
      <c r="P3" s="245"/>
      <c r="Q3" s="245"/>
      <c r="R3" s="246"/>
    </row>
    <row r="4" spans="1:18" ht="22.5" customHeight="1">
      <c r="A4" s="229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6"/>
    </row>
    <row r="5" spans="1:18" s="62" customFormat="1" ht="22.5" customHeight="1">
      <c r="A5" s="243"/>
      <c r="B5" s="244"/>
      <c r="C5" s="244"/>
      <c r="D5" s="244"/>
      <c r="E5" s="244"/>
      <c r="F5" s="244"/>
      <c r="G5" s="244"/>
      <c r="H5" s="244"/>
      <c r="I5" s="244"/>
      <c r="J5" s="244"/>
      <c r="K5" s="247" t="s">
        <v>13</v>
      </c>
      <c r="L5" s="248"/>
      <c r="M5" s="248"/>
      <c r="N5" s="248"/>
      <c r="O5" s="248"/>
      <c r="P5" s="248"/>
      <c r="Q5" s="249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8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38" t="s">
        <v>57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60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34"/>
      <c r="AE4" s="261"/>
      <c r="AF4" s="261"/>
      <c r="AG4" s="261"/>
      <c r="AH4" s="262"/>
      <c r="AI4" s="255"/>
    </row>
    <row r="5" spans="1:35" s="90" customFormat="1" ht="22.5" customHeight="1">
      <c r="A5" s="238" t="s">
        <v>14</v>
      </c>
      <c r="B5" s="252"/>
      <c r="C5" s="253"/>
      <c r="D5" s="238" t="s">
        <v>15</v>
      </c>
      <c r="E5" s="252"/>
      <c r="F5" s="252"/>
      <c r="G5" s="252"/>
      <c r="H5" s="252"/>
      <c r="I5" s="252"/>
      <c r="J5" s="252"/>
      <c r="K5" s="253"/>
      <c r="L5" s="238" t="s">
        <v>16</v>
      </c>
      <c r="M5" s="252"/>
      <c r="N5" s="253"/>
      <c r="O5" s="238" t="s">
        <v>1</v>
      </c>
      <c r="P5" s="252"/>
      <c r="Q5" s="252"/>
      <c r="R5" s="238" t="s">
        <v>17</v>
      </c>
      <c r="S5" s="253"/>
      <c r="T5" s="238" t="s">
        <v>18</v>
      </c>
      <c r="U5" s="252"/>
      <c r="V5" s="252"/>
      <c r="W5" s="253"/>
      <c r="X5" s="238" t="s">
        <v>19</v>
      </c>
      <c r="Y5" s="252"/>
      <c r="Z5" s="252"/>
      <c r="AA5" s="103" t="s">
        <v>47</v>
      </c>
      <c r="AB5" s="238" t="s">
        <v>20</v>
      </c>
      <c r="AC5" s="253"/>
      <c r="AD5" s="238" t="s">
        <v>64</v>
      </c>
      <c r="AE5" s="254"/>
      <c r="AF5" s="254"/>
      <c r="AG5" s="254"/>
      <c r="AH5" s="254"/>
      <c r="AI5" s="255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50"/>
      <c r="AK6" s="251"/>
      <c r="AL6" s="251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L5:N5"/>
    <mergeCell ref="O5:Q5"/>
    <mergeCell ref="R5:S5"/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26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6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29" t="s">
        <v>56</v>
      </c>
      <c r="B3" s="230"/>
      <c r="C3" s="230"/>
      <c r="D3" s="230"/>
      <c r="E3" s="230"/>
      <c r="F3" s="230"/>
      <c r="G3" s="230"/>
      <c r="H3" s="230"/>
      <c r="I3" s="230"/>
      <c r="J3" s="230"/>
      <c r="K3" s="245"/>
      <c r="L3" s="245"/>
      <c r="M3" s="245"/>
      <c r="N3" s="245"/>
      <c r="O3" s="246"/>
    </row>
    <row r="4" spans="1:15" ht="22.5" customHeight="1">
      <c r="A4" s="229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6"/>
    </row>
    <row r="5" spans="1:15" s="62" customFormat="1" ht="22.5" customHeight="1">
      <c r="A5" s="243" t="s">
        <v>63</v>
      </c>
      <c r="B5" s="244"/>
      <c r="C5" s="244"/>
      <c r="D5" s="244"/>
      <c r="E5" s="244"/>
      <c r="F5" s="244"/>
      <c r="G5" s="244"/>
      <c r="H5" s="244"/>
      <c r="I5" s="244"/>
      <c r="J5" s="244"/>
      <c r="K5" s="263" t="s">
        <v>64</v>
      </c>
      <c r="L5" s="264"/>
      <c r="M5" s="264"/>
      <c r="N5" s="264"/>
      <c r="O5" s="265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77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9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8"/>
    </row>
    <row r="3" spans="1:13" s="90" customFormat="1" ht="22.5" customHeight="1">
      <c r="A3" s="285" t="s">
        <v>101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7"/>
    </row>
    <row r="4" spans="1:13" s="90" customFormat="1" ht="22.5" customHeight="1">
      <c r="A4" s="98"/>
      <c r="B4" s="101"/>
      <c r="C4" s="180"/>
      <c r="D4" s="180"/>
      <c r="E4" s="140"/>
      <c r="F4" s="180"/>
      <c r="J4" s="179"/>
      <c r="K4" s="166"/>
      <c r="L4" s="166"/>
      <c r="M4" s="165"/>
    </row>
    <row r="5" spans="1:15" s="90" customFormat="1" ht="32.25" customHeight="1">
      <c r="A5" s="280" t="s">
        <v>100</v>
      </c>
      <c r="B5" s="281"/>
      <c r="C5" s="187" t="s">
        <v>99</v>
      </c>
      <c r="D5" s="186"/>
      <c r="E5" s="185" t="str">
        <f>IF(OR(L13="SI",L15="SI"),"SI","NO")</f>
        <v>SI</v>
      </c>
      <c r="F5" s="162"/>
      <c r="G5" s="162"/>
      <c r="H5" s="162"/>
      <c r="I5" s="162"/>
      <c r="J5" s="162"/>
      <c r="K5" s="162"/>
      <c r="L5" s="162"/>
      <c r="M5" s="160"/>
      <c r="N5" s="266" t="s">
        <v>98</v>
      </c>
      <c r="O5" s="267"/>
    </row>
    <row r="6" spans="1:13" s="90" customFormat="1" ht="22.5" customHeight="1">
      <c r="A6" s="98"/>
      <c r="B6" s="101"/>
      <c r="C6" s="102"/>
      <c r="D6" s="180"/>
      <c r="E6" s="184"/>
      <c r="F6" s="180"/>
      <c r="J6" s="179"/>
      <c r="K6" s="166"/>
      <c r="L6" s="166"/>
      <c r="M6" s="165"/>
    </row>
    <row r="7" spans="1:16" s="90" customFormat="1" ht="22.5" customHeight="1">
      <c r="A7" s="270" t="s">
        <v>97</v>
      </c>
      <c r="B7" s="289"/>
      <c r="C7" s="164">
        <f>Debiti!G6</f>
        <v>2013.3400000000001</v>
      </c>
      <c r="D7" s="162"/>
      <c r="E7" s="275" t="s">
        <v>111</v>
      </c>
      <c r="F7" s="276"/>
      <c r="G7" s="276"/>
      <c r="H7" s="97"/>
      <c r="I7" s="183"/>
      <c r="J7" s="182"/>
      <c r="K7" s="97"/>
      <c r="L7" s="173"/>
      <c r="M7" s="181"/>
      <c r="N7" s="266" t="s">
        <v>96</v>
      </c>
      <c r="O7" s="267"/>
      <c r="P7" s="267"/>
    </row>
    <row r="8" spans="1:13" s="90" customFormat="1" ht="22.5" customHeight="1">
      <c r="A8" s="98"/>
      <c r="B8" s="101"/>
      <c r="C8" s="102"/>
      <c r="D8" s="180"/>
      <c r="E8" s="140"/>
      <c r="F8" s="102"/>
      <c r="G8" s="99"/>
      <c r="J8" s="179"/>
      <c r="K8" s="166"/>
      <c r="L8" s="166"/>
      <c r="M8" s="165"/>
    </row>
    <row r="9" spans="1:13" s="90" customFormat="1" ht="22.5" customHeight="1">
      <c r="A9" s="282" t="s">
        <v>95</v>
      </c>
      <c r="B9" s="288"/>
      <c r="C9" s="174">
        <f>ElencoFatture!O6</f>
        <v>0</v>
      </c>
      <c r="D9" s="175"/>
      <c r="E9" s="282" t="s">
        <v>89</v>
      </c>
      <c r="F9" s="283" t="s">
        <v>94</v>
      </c>
      <c r="G9" s="178">
        <f>C9/100*5</f>
        <v>0</v>
      </c>
      <c r="J9" s="162"/>
      <c r="L9" s="162"/>
      <c r="M9" s="160"/>
    </row>
    <row r="10" spans="1:13" s="90" customFormat="1" ht="22.5" customHeight="1">
      <c r="A10" s="282" t="s">
        <v>93</v>
      </c>
      <c r="B10" s="283"/>
      <c r="C10" s="174">
        <f>ElencoFatture!O7</f>
        <v>0</v>
      </c>
      <c r="D10" s="175"/>
      <c r="E10" s="177"/>
      <c r="F10" s="177"/>
      <c r="G10" s="176"/>
      <c r="H10" s="162"/>
      <c r="I10" s="162"/>
      <c r="J10" s="162"/>
      <c r="K10" s="162"/>
      <c r="L10" s="162"/>
      <c r="M10" s="160"/>
    </row>
    <row r="11" spans="1:16" s="90" customFormat="1" ht="22.5" customHeight="1">
      <c r="A11" s="282" t="s">
        <v>92</v>
      </c>
      <c r="B11" s="284"/>
      <c r="C11" s="174">
        <f>ElencoFatture!O8</f>
        <v>0</v>
      </c>
      <c r="D11" s="175"/>
      <c r="E11" s="282" t="s">
        <v>89</v>
      </c>
      <c r="F11" s="288"/>
      <c r="G11" s="174">
        <f>C11/100*5</f>
        <v>0</v>
      </c>
      <c r="H11" s="162"/>
      <c r="I11" s="274"/>
      <c r="J11" s="274"/>
      <c r="K11" s="97"/>
      <c r="L11" s="173"/>
      <c r="M11" s="160"/>
      <c r="N11" s="266" t="s">
        <v>91</v>
      </c>
      <c r="O11" s="267"/>
      <c r="P11" s="267"/>
    </row>
    <row r="12" spans="1:13" s="90" customFormat="1" ht="22.5" customHeight="1">
      <c r="A12" s="171"/>
      <c r="B12" s="170"/>
      <c r="C12" s="168"/>
      <c r="D12" s="130"/>
      <c r="E12" s="169"/>
      <c r="F12" s="168"/>
      <c r="G12" s="167"/>
      <c r="I12" s="99"/>
      <c r="J12" s="101"/>
      <c r="K12" s="166"/>
      <c r="L12" s="100"/>
      <c r="M12" s="165"/>
    </row>
    <row r="13" spans="1:15" s="90" customFormat="1" ht="22.5" customHeight="1">
      <c r="A13" s="270" t="s">
        <v>90</v>
      </c>
      <c r="B13" s="271"/>
      <c r="C13" s="164">
        <f>C11</f>
        <v>0</v>
      </c>
      <c r="D13" s="172"/>
      <c r="E13" s="270" t="s">
        <v>89</v>
      </c>
      <c r="F13" s="271"/>
      <c r="G13" s="163">
        <f>C13/100*5</f>
        <v>0</v>
      </c>
      <c r="H13" s="162"/>
      <c r="I13" s="272" t="s">
        <v>88</v>
      </c>
      <c r="J13" s="273"/>
      <c r="L13" s="161" t="str">
        <f>IF(ROUND(C7,2)&lt;=ROUND(G13,2),"SI","NO")</f>
        <v>NO</v>
      </c>
      <c r="M13" s="160"/>
      <c r="N13" s="268" t="s">
        <v>87</v>
      </c>
      <c r="O13" s="269"/>
    </row>
    <row r="14" spans="1:13" s="90" customFormat="1" ht="22.5" customHeight="1">
      <c r="A14" s="171"/>
      <c r="B14" s="170"/>
      <c r="C14" s="168"/>
      <c r="D14" s="130"/>
      <c r="E14" s="169"/>
      <c r="F14" s="168"/>
      <c r="G14" s="167"/>
      <c r="I14" s="99"/>
      <c r="J14" s="101"/>
      <c r="K14" s="166"/>
      <c r="L14" s="100"/>
      <c r="M14" s="165"/>
    </row>
    <row r="15" spans="1:15" s="90" customFormat="1" ht="22.5" customHeight="1">
      <c r="A15" s="270" t="s">
        <v>86</v>
      </c>
      <c r="B15" s="289"/>
      <c r="C15" s="164">
        <v>0</v>
      </c>
      <c r="D15" s="97"/>
      <c r="E15" s="270" t="s">
        <v>85</v>
      </c>
      <c r="F15" s="271"/>
      <c r="G15" s="163">
        <f>IF(OR(C15=0,C15="0,00"),0,C7/C15)</f>
        <v>0</v>
      </c>
      <c r="H15" s="162"/>
      <c r="I15" s="272" t="s">
        <v>84</v>
      </c>
      <c r="J15" s="273"/>
      <c r="L15" s="161" t="str">
        <f>IF(G15&lt;=0.9,"SI","NO")</f>
        <v>SI</v>
      </c>
      <c r="M15" s="160"/>
      <c r="N15" s="268" t="s">
        <v>83</v>
      </c>
      <c r="O15" s="269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59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91" t="s">
        <v>82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</row>
    <row r="19" spans="1:13" ht="15">
      <c r="A19" s="292" t="s">
        <v>81</v>
      </c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</row>
    <row r="20" spans="1:13" ht="15">
      <c r="A20" s="290" t="s">
        <v>80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</row>
    <row r="21" spans="1:13" ht="15">
      <c r="A21" s="158" t="s">
        <v>79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</row>
    <row r="22" spans="1:13" ht="15">
      <c r="A22" s="290" t="s">
        <v>78</v>
      </c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</row>
    <row r="23" spans="1:13" ht="15">
      <c r="A23" s="290" t="s">
        <v>77</v>
      </c>
      <c r="B23" s="290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</row>
    <row r="24" spans="1:13" ht="15">
      <c r="A24" s="290" t="s">
        <v>76</v>
      </c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</row>
    <row r="25" spans="1:13" ht="15">
      <c r="A25" s="290" t="s">
        <v>75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</row>
    <row r="26" spans="1:13" ht="15">
      <c r="A26" s="157" t="s">
        <v>74</v>
      </c>
      <c r="B26" s="154"/>
      <c r="C26" s="156"/>
      <c r="D26" s="156"/>
      <c r="E26" s="156"/>
      <c r="F26" s="156"/>
      <c r="G26" s="154"/>
      <c r="H26" s="154"/>
      <c r="I26" s="154"/>
      <c r="J26" s="154"/>
      <c r="K26" s="155"/>
      <c r="L26" s="155"/>
      <c r="M26" s="154"/>
    </row>
    <row r="27" ht="15">
      <c r="A27" s="153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7"/>
  <sheetViews>
    <sheetView showGridLines="0" tabSelected="1" zoomScalePageLayoutView="0" workbookViewId="0" topLeftCell="A1">
      <selection activeCell="I24" sqref="I24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56" t="s">
        <v>112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85" t="s">
        <v>172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6"/>
    </row>
    <row r="4" spans="1:28" s="90" customFormat="1" ht="22.5" customHeight="1">
      <c r="A4" s="207" t="s">
        <v>173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80" t="s">
        <v>72</v>
      </c>
      <c r="B5" s="293"/>
      <c r="C5" s="293"/>
      <c r="D5" s="293"/>
      <c r="E5" s="293"/>
      <c r="F5" s="294"/>
      <c r="G5" s="148">
        <f>(G20)</f>
        <v>2232.5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80" t="s">
        <v>113</v>
      </c>
      <c r="B6" s="293"/>
      <c r="C6" s="293"/>
      <c r="D6" s="293"/>
      <c r="E6" s="293"/>
      <c r="F6" s="293"/>
      <c r="G6" s="208">
        <f>(J20)</f>
        <v>2013.3400000000001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38" t="s">
        <v>14</v>
      </c>
      <c r="B8" s="252"/>
      <c r="C8" s="253"/>
      <c r="D8" s="238" t="s">
        <v>15</v>
      </c>
      <c r="E8" s="252"/>
      <c r="F8" s="252"/>
      <c r="G8" s="252"/>
      <c r="H8" s="252"/>
      <c r="I8" s="252"/>
      <c r="J8" s="252"/>
      <c r="K8" s="253"/>
      <c r="L8" s="238" t="s">
        <v>16</v>
      </c>
      <c r="M8" s="252"/>
      <c r="N8" s="253"/>
      <c r="O8" s="238" t="s">
        <v>1</v>
      </c>
      <c r="P8" s="252"/>
      <c r="Q8" s="252"/>
      <c r="R8" s="238" t="s">
        <v>17</v>
      </c>
      <c r="S8" s="253"/>
      <c r="T8" s="238" t="s">
        <v>18</v>
      </c>
      <c r="U8" s="252"/>
      <c r="V8" s="252"/>
      <c r="W8" s="253"/>
      <c r="X8" s="238" t="s">
        <v>19</v>
      </c>
      <c r="Y8" s="252"/>
      <c r="Z8" s="252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2014</v>
      </c>
      <c r="B11" s="108">
        <v>100</v>
      </c>
      <c r="C11" s="109" t="s">
        <v>114</v>
      </c>
      <c r="D11" s="209" t="s">
        <v>115</v>
      </c>
      <c r="E11" s="109" t="s">
        <v>116</v>
      </c>
      <c r="F11" s="111" t="s">
        <v>117</v>
      </c>
      <c r="G11" s="112">
        <v>185.32</v>
      </c>
      <c r="H11" s="112">
        <v>0</v>
      </c>
      <c r="I11" s="143" t="s">
        <v>118</v>
      </c>
      <c r="J11" s="112">
        <f>IF(I11="SI",G11-H11,G11)</f>
        <v>185.32</v>
      </c>
      <c r="K11" s="210" t="s">
        <v>119</v>
      </c>
      <c r="L11" s="108">
        <v>2014</v>
      </c>
      <c r="M11" s="108">
        <v>2541</v>
      </c>
      <c r="N11" s="109" t="s">
        <v>120</v>
      </c>
      <c r="O11" s="111" t="s">
        <v>121</v>
      </c>
      <c r="P11" s="109" t="s">
        <v>122</v>
      </c>
      <c r="Q11" s="109" t="s">
        <v>122</v>
      </c>
      <c r="R11" s="108">
        <v>1</v>
      </c>
      <c r="S11" s="111" t="s">
        <v>123</v>
      </c>
      <c r="T11" s="108">
        <v>1010803</v>
      </c>
      <c r="U11" s="108">
        <v>800</v>
      </c>
      <c r="V11" s="108">
        <v>1043</v>
      </c>
      <c r="W11" s="108">
        <v>1</v>
      </c>
      <c r="X11" s="113">
        <v>2014</v>
      </c>
      <c r="Y11" s="113">
        <v>537</v>
      </c>
      <c r="Z11" s="113">
        <v>0</v>
      </c>
      <c r="AA11" s="114" t="s">
        <v>119</v>
      </c>
      <c r="AB11" s="109" t="s">
        <v>124</v>
      </c>
      <c r="AC11" s="107">
        <f>IF(O11=O10,0,1)</f>
        <v>1</v>
      </c>
    </row>
    <row r="12" spans="1:29" ht="15">
      <c r="A12" s="108">
        <v>2015</v>
      </c>
      <c r="B12" s="108">
        <v>56</v>
      </c>
      <c r="C12" s="109" t="s">
        <v>125</v>
      </c>
      <c r="D12" s="209" t="s">
        <v>126</v>
      </c>
      <c r="E12" s="109" t="s">
        <v>127</v>
      </c>
      <c r="F12" s="111" t="s">
        <v>128</v>
      </c>
      <c r="G12" s="112">
        <v>276.16</v>
      </c>
      <c r="H12" s="112">
        <v>49.8</v>
      </c>
      <c r="I12" s="143" t="s">
        <v>118</v>
      </c>
      <c r="J12" s="112">
        <f>IF(I12="SI",G12-H12,G12)</f>
        <v>276.16</v>
      </c>
      <c r="K12" s="210" t="s">
        <v>129</v>
      </c>
      <c r="L12" s="108">
        <v>0</v>
      </c>
      <c r="M12" s="108">
        <v>0</v>
      </c>
      <c r="N12" s="109"/>
      <c r="O12" s="111" t="s">
        <v>121</v>
      </c>
      <c r="P12" s="109" t="s">
        <v>122</v>
      </c>
      <c r="Q12" s="109" t="s">
        <v>122</v>
      </c>
      <c r="R12" s="108" t="s">
        <v>130</v>
      </c>
      <c r="S12" s="111" t="s">
        <v>130</v>
      </c>
      <c r="T12" s="108">
        <v>1010503</v>
      </c>
      <c r="U12" s="108">
        <v>470</v>
      </c>
      <c r="V12" s="108">
        <v>1156</v>
      </c>
      <c r="W12" s="108">
        <v>1</v>
      </c>
      <c r="X12" s="113">
        <v>2013</v>
      </c>
      <c r="Y12" s="113">
        <v>65</v>
      </c>
      <c r="Z12" s="113">
        <v>0</v>
      </c>
      <c r="AA12" s="114" t="s">
        <v>119</v>
      </c>
      <c r="AB12" s="109" t="s">
        <v>131</v>
      </c>
      <c r="AC12" s="107">
        <f>IF(O12=O11,0,1)</f>
        <v>0</v>
      </c>
    </row>
    <row r="13" spans="1:29" ht="15">
      <c r="A13" s="108">
        <v>2015</v>
      </c>
      <c r="B13" s="108">
        <v>57</v>
      </c>
      <c r="C13" s="109" t="s">
        <v>125</v>
      </c>
      <c r="D13" s="209" t="s">
        <v>132</v>
      </c>
      <c r="E13" s="109" t="s">
        <v>133</v>
      </c>
      <c r="F13" s="111" t="s">
        <v>134</v>
      </c>
      <c r="G13" s="112">
        <v>53.7</v>
      </c>
      <c r="H13" s="112">
        <v>9.68</v>
      </c>
      <c r="I13" s="143" t="s">
        <v>118</v>
      </c>
      <c r="J13" s="112">
        <f>IF(I13="SI",G13-H13,G13)</f>
        <v>53.7</v>
      </c>
      <c r="K13" s="210" t="s">
        <v>129</v>
      </c>
      <c r="L13" s="108">
        <v>0</v>
      </c>
      <c r="M13" s="108">
        <v>0</v>
      </c>
      <c r="N13" s="109"/>
      <c r="O13" s="111" t="s">
        <v>121</v>
      </c>
      <c r="P13" s="109" t="s">
        <v>122</v>
      </c>
      <c r="Q13" s="109" t="s">
        <v>122</v>
      </c>
      <c r="R13" s="108">
        <v>1</v>
      </c>
      <c r="S13" s="111" t="s">
        <v>123</v>
      </c>
      <c r="T13" s="108">
        <v>1010803</v>
      </c>
      <c r="U13" s="108">
        <v>800</v>
      </c>
      <c r="V13" s="108">
        <v>1043</v>
      </c>
      <c r="W13" s="108">
        <v>1</v>
      </c>
      <c r="X13" s="113">
        <v>2014</v>
      </c>
      <c r="Y13" s="113">
        <v>662</v>
      </c>
      <c r="Z13" s="113">
        <v>0</v>
      </c>
      <c r="AA13" s="114" t="s">
        <v>119</v>
      </c>
      <c r="AB13" s="109" t="s">
        <v>131</v>
      </c>
      <c r="AC13" s="107">
        <f>IF(O13=O12,0,1)</f>
        <v>0</v>
      </c>
    </row>
    <row r="14" spans="1:29" ht="15">
      <c r="A14" s="216">
        <v>2016</v>
      </c>
      <c r="B14" s="216"/>
      <c r="C14" s="217" t="s">
        <v>165</v>
      </c>
      <c r="D14" s="218" t="s">
        <v>166</v>
      </c>
      <c r="E14" s="217" t="s">
        <v>165</v>
      </c>
      <c r="F14" s="219" t="s">
        <v>167</v>
      </c>
      <c r="G14" s="220">
        <v>15.27</v>
      </c>
      <c r="H14" s="220">
        <v>2.75</v>
      </c>
      <c r="I14" s="221" t="s">
        <v>139</v>
      </c>
      <c r="J14" s="220">
        <v>12.52</v>
      </c>
      <c r="K14" s="222" t="s">
        <v>168</v>
      </c>
      <c r="L14" s="216">
        <v>2016</v>
      </c>
      <c r="M14" s="216"/>
      <c r="N14" s="217"/>
      <c r="O14" s="219" t="s">
        <v>169</v>
      </c>
      <c r="P14" s="217" t="s">
        <v>170</v>
      </c>
      <c r="Q14" s="217"/>
      <c r="R14" s="216"/>
      <c r="S14" s="219"/>
      <c r="T14" s="216"/>
      <c r="U14" s="216"/>
      <c r="V14" s="216"/>
      <c r="W14" s="216"/>
      <c r="X14" s="223"/>
      <c r="Y14" s="223"/>
      <c r="Z14" s="223"/>
      <c r="AA14" s="224"/>
      <c r="AB14" s="217" t="s">
        <v>171</v>
      </c>
      <c r="AC14" s="225"/>
    </row>
    <row r="15" spans="1:29" ht="15">
      <c r="A15" s="108">
        <v>2016</v>
      </c>
      <c r="B15" s="108">
        <v>316</v>
      </c>
      <c r="C15" s="109" t="s">
        <v>135</v>
      </c>
      <c r="D15" s="209" t="s">
        <v>136</v>
      </c>
      <c r="E15" s="109" t="s">
        <v>137</v>
      </c>
      <c r="F15" s="111" t="s">
        <v>138</v>
      </c>
      <c r="G15" s="112">
        <v>593.19</v>
      </c>
      <c r="H15" s="112">
        <v>106.97</v>
      </c>
      <c r="I15" s="143" t="s">
        <v>139</v>
      </c>
      <c r="J15" s="112">
        <f>IF(I15="SI",G15-H15,G15)</f>
        <v>486.22</v>
      </c>
      <c r="K15" s="210" t="s">
        <v>140</v>
      </c>
      <c r="L15" s="108">
        <v>2016</v>
      </c>
      <c r="M15" s="108">
        <v>3223</v>
      </c>
      <c r="N15" s="109" t="s">
        <v>135</v>
      </c>
      <c r="O15" s="111" t="s">
        <v>121</v>
      </c>
      <c r="P15" s="109" t="s">
        <v>122</v>
      </c>
      <c r="Q15" s="109" t="s">
        <v>122</v>
      </c>
      <c r="R15" s="108">
        <v>1</v>
      </c>
      <c r="S15" s="111" t="s">
        <v>123</v>
      </c>
      <c r="T15" s="108">
        <v>1010803</v>
      </c>
      <c r="U15" s="108">
        <v>800</v>
      </c>
      <c r="V15" s="108">
        <v>1043</v>
      </c>
      <c r="W15" s="108">
        <v>10</v>
      </c>
      <c r="X15" s="113">
        <v>2016</v>
      </c>
      <c r="Y15" s="113">
        <v>554</v>
      </c>
      <c r="Z15" s="113">
        <v>0</v>
      </c>
      <c r="AA15" s="114" t="s">
        <v>119</v>
      </c>
      <c r="AB15" s="109" t="s">
        <v>141</v>
      </c>
      <c r="AC15" s="107">
        <f>IF(O15=O13,0,1)</f>
        <v>0</v>
      </c>
    </row>
    <row r="16" spans="1:29" ht="15">
      <c r="A16" s="216">
        <v>2017</v>
      </c>
      <c r="B16" s="216"/>
      <c r="C16" s="217"/>
      <c r="D16" s="218" t="s">
        <v>154</v>
      </c>
      <c r="E16" s="217" t="s">
        <v>155</v>
      </c>
      <c r="F16" s="219" t="s">
        <v>156</v>
      </c>
      <c r="G16" s="220">
        <v>303.43</v>
      </c>
      <c r="H16" s="220">
        <v>54.72</v>
      </c>
      <c r="I16" s="221" t="s">
        <v>139</v>
      </c>
      <c r="J16" s="220">
        <v>248.71</v>
      </c>
      <c r="K16" s="222"/>
      <c r="L16" s="216">
        <v>2017</v>
      </c>
      <c r="M16" s="216"/>
      <c r="N16" s="217"/>
      <c r="O16" s="219" t="s">
        <v>157</v>
      </c>
      <c r="P16" s="217" t="s">
        <v>158</v>
      </c>
      <c r="Q16" s="217" t="s">
        <v>159</v>
      </c>
      <c r="R16" s="216"/>
      <c r="S16" s="219"/>
      <c r="T16" s="216"/>
      <c r="U16" s="216"/>
      <c r="V16" s="216"/>
      <c r="W16" s="216"/>
      <c r="X16" s="223"/>
      <c r="Y16" s="223"/>
      <c r="Z16" s="223"/>
      <c r="AA16" s="224"/>
      <c r="AB16" s="217" t="s">
        <v>163</v>
      </c>
      <c r="AC16" s="225"/>
    </row>
    <row r="17" spans="1:29" ht="15">
      <c r="A17" s="216">
        <v>2017</v>
      </c>
      <c r="B17" s="216"/>
      <c r="C17" s="217" t="s">
        <v>155</v>
      </c>
      <c r="D17" s="218" t="s">
        <v>160</v>
      </c>
      <c r="E17" s="217" t="s">
        <v>161</v>
      </c>
      <c r="F17" s="219" t="s">
        <v>156</v>
      </c>
      <c r="G17" s="220">
        <v>303.43</v>
      </c>
      <c r="H17" s="220">
        <v>54.72</v>
      </c>
      <c r="I17" s="221" t="s">
        <v>139</v>
      </c>
      <c r="J17" s="220">
        <v>248.71</v>
      </c>
      <c r="K17" s="222"/>
      <c r="L17" s="216">
        <v>2017</v>
      </c>
      <c r="M17" s="216">
        <v>1938</v>
      </c>
      <c r="N17" s="217" t="s">
        <v>162</v>
      </c>
      <c r="O17" s="219" t="s">
        <v>157</v>
      </c>
      <c r="P17" s="217" t="s">
        <v>158</v>
      </c>
      <c r="Q17" s="217" t="s">
        <v>159</v>
      </c>
      <c r="R17" s="216"/>
      <c r="S17" s="219"/>
      <c r="T17" s="216"/>
      <c r="U17" s="216"/>
      <c r="V17" s="216"/>
      <c r="W17" s="216"/>
      <c r="X17" s="223"/>
      <c r="Y17" s="223"/>
      <c r="Z17" s="223"/>
      <c r="AA17" s="224"/>
      <c r="AB17" s="217" t="s">
        <v>164</v>
      </c>
      <c r="AC17" s="225"/>
    </row>
    <row r="18" spans="1:29" ht="15">
      <c r="A18" s="108">
        <v>2021</v>
      </c>
      <c r="B18" s="108">
        <v>267</v>
      </c>
      <c r="C18" s="109" t="s">
        <v>142</v>
      </c>
      <c r="D18" s="209" t="s">
        <v>143</v>
      </c>
      <c r="E18" s="109" t="s">
        <v>144</v>
      </c>
      <c r="F18" s="111" t="s">
        <v>145</v>
      </c>
      <c r="G18" s="112">
        <v>502</v>
      </c>
      <c r="H18" s="112">
        <v>0</v>
      </c>
      <c r="I18" s="143" t="s">
        <v>118</v>
      </c>
      <c r="J18" s="112">
        <f>IF(I18="SI",G18-H18,G18)</f>
        <v>502</v>
      </c>
      <c r="K18" s="210" t="s">
        <v>146</v>
      </c>
      <c r="L18" s="108">
        <v>2021</v>
      </c>
      <c r="M18" s="108">
        <v>3011</v>
      </c>
      <c r="N18" s="109" t="s">
        <v>147</v>
      </c>
      <c r="O18" s="111" t="s">
        <v>148</v>
      </c>
      <c r="P18" s="109" t="s">
        <v>149</v>
      </c>
      <c r="Q18" s="109" t="s">
        <v>150</v>
      </c>
      <c r="R18" s="108">
        <v>2</v>
      </c>
      <c r="S18" s="111" t="s">
        <v>151</v>
      </c>
      <c r="T18" s="108">
        <v>1010602</v>
      </c>
      <c r="U18" s="108">
        <v>570</v>
      </c>
      <c r="V18" s="108">
        <v>1089</v>
      </c>
      <c r="W18" s="108">
        <v>1</v>
      </c>
      <c r="X18" s="113">
        <v>2021</v>
      </c>
      <c r="Y18" s="113">
        <v>533</v>
      </c>
      <c r="Z18" s="113">
        <v>0</v>
      </c>
      <c r="AA18" s="114" t="s">
        <v>119</v>
      </c>
      <c r="AB18" s="109" t="s">
        <v>152</v>
      </c>
      <c r="AC18" s="107">
        <f>IF(O18=O15,0,1)</f>
        <v>1</v>
      </c>
    </row>
    <row r="19" spans="1:28" ht="15">
      <c r="A19" s="108"/>
      <c r="B19" s="108"/>
      <c r="C19" s="109"/>
      <c r="D19" s="209"/>
      <c r="E19" s="109"/>
      <c r="F19" s="211"/>
      <c r="G19" s="212"/>
      <c r="H19" s="112"/>
      <c r="I19" s="143"/>
      <c r="J19" s="112"/>
      <c r="K19" s="210"/>
      <c r="L19" s="108"/>
      <c r="M19" s="108"/>
      <c r="N19" s="109"/>
      <c r="O19" s="111"/>
      <c r="P19" s="109"/>
      <c r="Q19" s="109"/>
      <c r="R19" s="108"/>
      <c r="S19" s="111"/>
      <c r="T19" s="108"/>
      <c r="U19" s="108"/>
      <c r="V19" s="108"/>
      <c r="W19" s="108"/>
      <c r="X19" s="113"/>
      <c r="Y19" s="113"/>
      <c r="Z19" s="113"/>
      <c r="AA19" s="114"/>
      <c r="AB19" s="109"/>
    </row>
    <row r="20" spans="1:28" ht="15">
      <c r="A20" s="108"/>
      <c r="B20" s="108"/>
      <c r="C20" s="109"/>
      <c r="D20" s="209"/>
      <c r="E20" s="109"/>
      <c r="F20" s="213" t="s">
        <v>153</v>
      </c>
      <c r="G20" s="214">
        <f>SUM(G11:G18)</f>
        <v>2232.5</v>
      </c>
      <c r="H20" s="215">
        <f>SUM(H11:H18)</f>
        <v>278.64</v>
      </c>
      <c r="I20" s="143"/>
      <c r="J20" s="215">
        <f>SUM(J11:J18)</f>
        <v>2013.3400000000001</v>
      </c>
      <c r="K20" s="210"/>
      <c r="L20" s="108"/>
      <c r="M20" s="108"/>
      <c r="N20" s="109"/>
      <c r="O20" s="111"/>
      <c r="P20" s="109"/>
      <c r="Q20" s="109"/>
      <c r="R20" s="108"/>
      <c r="S20" s="111"/>
      <c r="T20" s="108"/>
      <c r="U20" s="108"/>
      <c r="V20" s="108"/>
      <c r="W20" s="108"/>
      <c r="X20" s="113"/>
      <c r="Y20" s="113"/>
      <c r="Z20" s="113"/>
      <c r="AA20" s="114"/>
      <c r="AB20" s="109"/>
    </row>
    <row r="21" spans="3:28" ht="15">
      <c r="C21" s="107"/>
      <c r="D21" s="107"/>
      <c r="E21" s="107"/>
      <c r="F21" s="107"/>
      <c r="G21" s="107"/>
      <c r="H21" s="107"/>
      <c r="I21" s="107"/>
      <c r="J21" s="107"/>
      <c r="N21" s="107"/>
      <c r="O21" s="107"/>
      <c r="P21" s="107"/>
      <c r="Q21" s="107"/>
      <c r="S21" s="107"/>
      <c r="AB21" s="107"/>
    </row>
    <row r="22" spans="3:28" ht="15">
      <c r="C22" s="107"/>
      <c r="D22" s="107"/>
      <c r="E22" s="107"/>
      <c r="F22" s="107"/>
      <c r="G22" s="107"/>
      <c r="H22" s="107"/>
      <c r="I22" s="107"/>
      <c r="J22" s="107"/>
      <c r="N22" s="107"/>
      <c r="O22" s="107"/>
      <c r="P22" s="107"/>
      <c r="Q22" s="107"/>
      <c r="S22" s="107"/>
      <c r="AB22" s="107"/>
    </row>
    <row r="23" spans="3:28" ht="15">
      <c r="C23" s="107"/>
      <c r="D23" s="107"/>
      <c r="E23" s="107"/>
      <c r="F23" s="107"/>
      <c r="G23" s="107"/>
      <c r="H23" s="107"/>
      <c r="I23" s="107"/>
      <c r="J23" s="107"/>
      <c r="N23" s="107"/>
      <c r="O23" s="107"/>
      <c r="P23" s="107"/>
      <c r="Q23" s="107"/>
      <c r="S23" s="107"/>
      <c r="AB23" s="107"/>
    </row>
    <row r="24" spans="3:28" ht="15">
      <c r="C24" s="107"/>
      <c r="D24" s="107"/>
      <c r="E24" s="107"/>
      <c r="F24" s="107"/>
      <c r="G24" s="107"/>
      <c r="H24" s="107"/>
      <c r="I24" s="107"/>
      <c r="J24" s="107"/>
      <c r="N24" s="107"/>
      <c r="O24" s="107"/>
      <c r="P24" s="107"/>
      <c r="Q24" s="107"/>
      <c r="S24" s="107"/>
      <c r="AB24" s="107"/>
    </row>
    <row r="25" spans="3:28" ht="15">
      <c r="C25" s="107"/>
      <c r="D25" s="107"/>
      <c r="E25" s="107"/>
      <c r="F25" s="107"/>
      <c r="G25" s="107"/>
      <c r="H25" s="107"/>
      <c r="I25" s="107"/>
      <c r="J25" s="107"/>
      <c r="N25" s="107"/>
      <c r="O25" s="107"/>
      <c r="P25" s="107"/>
      <c r="Q25" s="107"/>
      <c r="S25" s="107"/>
      <c r="AB25" s="107"/>
    </row>
    <row r="26" spans="3:28" ht="15">
      <c r="C26" s="107"/>
      <c r="D26" s="107"/>
      <c r="E26" s="107"/>
      <c r="F26" s="107"/>
      <c r="G26" s="107"/>
      <c r="H26" s="107"/>
      <c r="I26" s="107"/>
      <c r="J26" s="107"/>
      <c r="N26" s="107"/>
      <c r="O26" s="107"/>
      <c r="P26" s="107"/>
      <c r="Q26" s="107"/>
      <c r="S26" s="107"/>
      <c r="AB26" s="107"/>
    </row>
    <row r="27" spans="3:28" ht="15">
      <c r="C27" s="107"/>
      <c r="D27" s="107"/>
      <c r="E27" s="107"/>
      <c r="F27" s="107"/>
      <c r="G27" s="107"/>
      <c r="H27" s="107"/>
      <c r="I27" s="107"/>
      <c r="J27" s="107"/>
      <c r="N27" s="107"/>
      <c r="O27" s="107"/>
      <c r="P27" s="107"/>
      <c r="Q27" s="107"/>
      <c r="S27" s="107"/>
      <c r="AB27" s="107"/>
    </row>
  </sheetData>
  <sheetProtection/>
  <mergeCells count="11">
    <mergeCell ref="O8:Q8"/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152"/>
    </row>
    <row r="2" s="97" customFormat="1" ht="15" customHeight="1"/>
    <row r="3" spans="1:17" s="90" customFormat="1" ht="22.5" customHeight="1">
      <c r="A3" s="306" t="s">
        <v>110</v>
      </c>
      <c r="B3" s="306"/>
      <c r="C3" s="306"/>
      <c r="D3" s="306"/>
      <c r="E3" s="306"/>
      <c r="F3" s="306"/>
      <c r="G3" s="306"/>
      <c r="H3" s="306"/>
      <c r="I3" s="306"/>
      <c r="J3" s="307"/>
      <c r="K3" s="307"/>
      <c r="L3" s="307"/>
      <c r="M3" s="307"/>
      <c r="N3" s="307"/>
      <c r="O3" s="307"/>
      <c r="P3" s="307"/>
      <c r="Q3" s="151"/>
    </row>
    <row r="4" spans="1:17" s="90" customFormat="1" ht="15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5"/>
      <c r="Q4" s="151"/>
    </row>
    <row r="5" spans="1:17" s="90" customFormat="1" ht="22.5" customHeight="1">
      <c r="A5" s="311" t="s">
        <v>109</v>
      </c>
      <c r="B5" s="311"/>
      <c r="C5" s="311"/>
      <c r="D5" s="311"/>
      <c r="E5" s="311"/>
      <c r="F5" s="311"/>
      <c r="G5" s="311"/>
      <c r="H5" s="311"/>
      <c r="I5" s="312"/>
      <c r="J5" s="206" t="s">
        <v>108</v>
      </c>
      <c r="K5" s="150"/>
      <c r="L5" s="150"/>
      <c r="M5" s="150"/>
      <c r="N5" s="150"/>
      <c r="O5" s="150"/>
      <c r="P5" s="205"/>
      <c r="Q5" s="151"/>
    </row>
    <row r="6" spans="3:16" s="90" customFormat="1" ht="22.5" customHeight="1">
      <c r="C6" s="301" t="s">
        <v>95</v>
      </c>
      <c r="D6" s="302"/>
      <c r="E6" s="302"/>
      <c r="F6" s="302"/>
      <c r="G6" s="303"/>
      <c r="H6" s="199">
        <v>0</v>
      </c>
      <c r="I6" s="203"/>
      <c r="J6" s="299" t="s">
        <v>95</v>
      </c>
      <c r="K6" s="299"/>
      <c r="L6" s="299"/>
      <c r="M6" s="299"/>
      <c r="N6" s="300"/>
      <c r="O6" s="204">
        <v>0</v>
      </c>
      <c r="P6" s="203"/>
    </row>
    <row r="7" spans="3:16" s="90" customFormat="1" ht="22.5" customHeight="1">
      <c r="C7" s="301" t="s">
        <v>93</v>
      </c>
      <c r="D7" s="302"/>
      <c r="E7" s="302"/>
      <c r="F7" s="302"/>
      <c r="G7" s="200"/>
      <c r="H7" s="199">
        <v>0</v>
      </c>
      <c r="I7" s="201"/>
      <c r="J7" s="297" t="s">
        <v>93</v>
      </c>
      <c r="K7" s="297"/>
      <c r="L7" s="297"/>
      <c r="M7" s="297"/>
      <c r="N7" s="298"/>
      <c r="O7" s="202">
        <v>0</v>
      </c>
      <c r="P7" s="201"/>
    </row>
    <row r="8" spans="3:16" s="90" customFormat="1" ht="22.5" customHeight="1">
      <c r="C8" s="301" t="s">
        <v>92</v>
      </c>
      <c r="D8" s="302"/>
      <c r="E8" s="302"/>
      <c r="F8" s="302"/>
      <c r="G8" s="200"/>
      <c r="H8" s="199">
        <f>H6-H7</f>
        <v>0</v>
      </c>
      <c r="I8" s="197"/>
      <c r="J8" s="313" t="s">
        <v>92</v>
      </c>
      <c r="K8" s="313"/>
      <c r="L8" s="313"/>
      <c r="M8" s="313"/>
      <c r="N8" s="314"/>
      <c r="O8" s="198">
        <v>0</v>
      </c>
      <c r="P8" s="197"/>
    </row>
    <row r="9" spans="3:16" s="90" customFormat="1" ht="15">
      <c r="C9" s="196"/>
      <c r="D9" s="196"/>
      <c r="E9" s="196"/>
      <c r="F9" s="196"/>
      <c r="G9" s="195"/>
      <c r="H9" s="194"/>
      <c r="I9" s="167"/>
      <c r="J9" s="170"/>
      <c r="K9" s="170"/>
      <c r="L9" s="170"/>
      <c r="M9" s="170"/>
      <c r="N9" s="170"/>
      <c r="O9" s="193"/>
      <c r="P9" s="192"/>
    </row>
    <row r="10" spans="1:16" s="90" customFormat="1" ht="16.5" customHeight="1">
      <c r="A10" s="308" t="s">
        <v>107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10"/>
    </row>
    <row r="11" spans="1:16" s="90" customFormat="1" ht="22.5" customHeight="1">
      <c r="A11" s="238" t="s">
        <v>14</v>
      </c>
      <c r="B11" s="253"/>
      <c r="C11" s="238" t="s">
        <v>15</v>
      </c>
      <c r="D11" s="252"/>
      <c r="E11" s="252"/>
      <c r="F11" s="252"/>
      <c r="G11" s="252"/>
      <c r="H11" s="252"/>
      <c r="I11" s="253"/>
      <c r="J11" s="238" t="s">
        <v>1</v>
      </c>
      <c r="K11" s="253"/>
      <c r="L11" s="149"/>
      <c r="M11" s="238" t="s">
        <v>64</v>
      </c>
      <c r="N11" s="252"/>
      <c r="O11" s="252"/>
      <c r="P11" s="253"/>
    </row>
    <row r="12" spans="1:16" ht="36" customHeight="1">
      <c r="A12" s="104" t="s">
        <v>21</v>
      </c>
      <c r="B12" s="191" t="s">
        <v>106</v>
      </c>
      <c r="C12" s="104" t="s">
        <v>24</v>
      </c>
      <c r="D12" s="105" t="s">
        <v>25</v>
      </c>
      <c r="E12" s="190" t="s">
        <v>105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104</v>
      </c>
      <c r="M12" s="129" t="s">
        <v>66</v>
      </c>
      <c r="N12" s="129" t="s">
        <v>103</v>
      </c>
      <c r="O12" s="129" t="s">
        <v>102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89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  <mergeCell ref="A4:P4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Ragioneria1</cp:lastModifiedBy>
  <cp:lastPrinted>2015-01-23T09:39:52Z</cp:lastPrinted>
  <dcterms:created xsi:type="dcterms:W3CDTF">1996-11-05T10:16:36Z</dcterms:created>
  <dcterms:modified xsi:type="dcterms:W3CDTF">2024-01-30T10:34:05Z</dcterms:modified>
  <cp:category/>
  <cp:version/>
  <cp:contentType/>
  <cp:contentStatus/>
</cp:coreProperties>
</file>